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8795" windowHeight="12015" activeTab="1"/>
  </bookViews>
  <sheets>
    <sheet name="Feuil1" sheetId="4" r:id="rId1"/>
    <sheet name="Sheet1" sheetId="5" r:id="rId2"/>
    <sheet name="pertes TT9" sheetId="1" r:id="rId3"/>
    <sheet name="calendrier" sheetId="2" r:id="rId4"/>
    <sheet name="référence" sheetId="3" r:id="rId5"/>
  </sheets>
  <definedNames>
    <definedName name="_xlnm._FilterDatabase" localSheetId="0" hidden="1">Feuil1!$H$4:$H$26</definedName>
  </definedNames>
  <calcPr calcId="152511"/>
</workbook>
</file>

<file path=xl/calcChain.xml><?xml version="1.0" encoding="utf-8"?>
<calcChain xmlns="http://schemas.openxmlformats.org/spreadsheetml/2006/main">
  <c r="M30" i="5" l="1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4" i="5"/>
  <c r="M10" i="5"/>
  <c r="M8" i="5"/>
  <c r="F37" i="5"/>
  <c r="C37" i="5"/>
  <c r="F36" i="5"/>
  <c r="C36" i="5"/>
  <c r="F35" i="5"/>
  <c r="C35" i="5"/>
  <c r="F34" i="5"/>
  <c r="C34" i="5"/>
  <c r="F33" i="5"/>
  <c r="C33" i="5"/>
  <c r="F32" i="5"/>
  <c r="C32" i="5"/>
  <c r="F31" i="5"/>
  <c r="C31" i="5"/>
  <c r="F30" i="5"/>
  <c r="C30" i="5"/>
  <c r="F29" i="5"/>
  <c r="C29" i="5"/>
  <c r="F28" i="5"/>
  <c r="C28" i="5"/>
  <c r="F27" i="5"/>
  <c r="C27" i="5"/>
  <c r="F26" i="5"/>
  <c r="C26" i="5"/>
  <c r="F25" i="5"/>
  <c r="C25" i="5"/>
  <c r="F24" i="5"/>
  <c r="C24" i="5"/>
  <c r="F23" i="5"/>
  <c r="C23" i="5"/>
  <c r="F22" i="5"/>
  <c r="C22" i="5"/>
  <c r="F21" i="5"/>
  <c r="C21" i="5"/>
  <c r="F20" i="5"/>
  <c r="C20" i="5"/>
  <c r="F19" i="5"/>
  <c r="C19" i="5"/>
  <c r="F18" i="5"/>
  <c r="C18" i="5"/>
  <c r="F17" i="5"/>
  <c r="C17" i="5"/>
  <c r="F16" i="5"/>
  <c r="C16" i="5"/>
  <c r="F15" i="5"/>
  <c r="C15" i="5"/>
  <c r="F14" i="5"/>
  <c r="C14" i="5"/>
  <c r="F13" i="5"/>
  <c r="C13" i="5"/>
  <c r="F12" i="5"/>
  <c r="C12" i="5"/>
  <c r="F11" i="5"/>
  <c r="C11" i="5"/>
  <c r="F10" i="5"/>
  <c r="C10" i="5"/>
  <c r="F9" i="5"/>
  <c r="C9" i="5"/>
  <c r="F8" i="5"/>
  <c r="C8" i="5"/>
  <c r="F7" i="5"/>
  <c r="C7" i="5"/>
  <c r="F6" i="5"/>
  <c r="C6" i="5"/>
  <c r="F5" i="5"/>
  <c r="C5" i="5"/>
  <c r="F4" i="5"/>
  <c r="C4" i="5"/>
  <c r="F37" i="4" l="1"/>
  <c r="C37" i="4"/>
  <c r="F36" i="4"/>
  <c r="C36" i="4"/>
  <c r="F35" i="4"/>
  <c r="C35" i="4"/>
  <c r="F34" i="4"/>
  <c r="C34" i="4"/>
  <c r="F33" i="4"/>
  <c r="C33" i="4"/>
  <c r="F32" i="4"/>
  <c r="C32" i="4"/>
  <c r="F31" i="4"/>
  <c r="C31" i="4"/>
  <c r="F30" i="4"/>
  <c r="C30" i="4"/>
  <c r="F29" i="4"/>
  <c r="C29" i="4"/>
  <c r="F28" i="4"/>
  <c r="C28" i="4"/>
  <c r="F27" i="4"/>
  <c r="C27" i="4"/>
  <c r="F26" i="4"/>
  <c r="C26" i="4"/>
  <c r="F25" i="4"/>
  <c r="C25" i="4"/>
  <c r="F24" i="4"/>
  <c r="C24" i="4"/>
  <c r="F23" i="4"/>
  <c r="C23" i="4"/>
  <c r="F22" i="4"/>
  <c r="C22" i="4"/>
  <c r="F21" i="4"/>
  <c r="C21" i="4"/>
  <c r="F20" i="4"/>
  <c r="C20" i="4"/>
  <c r="F19" i="4"/>
  <c r="C19" i="4"/>
  <c r="F18" i="4"/>
  <c r="C18" i="4"/>
  <c r="F17" i="4"/>
  <c r="C17" i="4"/>
  <c r="F16" i="4"/>
  <c r="C16" i="4"/>
  <c r="F15" i="4"/>
  <c r="C15" i="4"/>
  <c r="F14" i="4"/>
  <c r="C14" i="4"/>
  <c r="F13" i="4"/>
  <c r="C13" i="4"/>
  <c r="F12" i="4"/>
  <c r="C12" i="4"/>
  <c r="F11" i="4"/>
  <c r="C11" i="4"/>
  <c r="F10" i="4"/>
  <c r="C10" i="4"/>
  <c r="F9" i="4"/>
  <c r="C9" i="4"/>
  <c r="F8" i="4"/>
  <c r="C8" i="4"/>
  <c r="F7" i="4"/>
  <c r="C7" i="4"/>
  <c r="F6" i="4"/>
  <c r="C6" i="4"/>
  <c r="F5" i="4"/>
  <c r="C5" i="4"/>
  <c r="F4" i="4"/>
  <c r="C4" i="4"/>
  <c r="P3" i="4"/>
  <c r="L3" i="4"/>
  <c r="M3" i="4"/>
  <c r="K3" i="4"/>
  <c r="N3" i="4"/>
  <c r="O3" i="4"/>
  <c r="J3" i="4"/>
  <c r="Q3" i="4" l="1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" i="3"/>
  <c r="J8" i="1" l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/>
  <c r="J42" i="1"/>
  <c r="K42" i="1" s="1"/>
  <c r="J43" i="1"/>
  <c r="K43" i="1" s="1"/>
  <c r="J44" i="1"/>
  <c r="K44" i="1" s="1"/>
  <c r="J45" i="1"/>
  <c r="K45" i="1" s="1"/>
  <c r="J46" i="1"/>
  <c r="K46" i="1" s="1"/>
  <c r="J47" i="1"/>
  <c r="K47" i="1"/>
  <c r="J48" i="1"/>
  <c r="K48" i="1" s="1"/>
  <c r="J49" i="1"/>
  <c r="K49" i="1" s="1"/>
  <c r="J50" i="1"/>
  <c r="K50" i="1" s="1"/>
  <c r="J51" i="1"/>
  <c r="K51" i="1" s="1"/>
  <c r="J52" i="1"/>
  <c r="K52" i="1" s="1"/>
  <c r="J53" i="1"/>
  <c r="K53" i="1" s="1"/>
  <c r="J54" i="1"/>
  <c r="K54" i="1" s="1"/>
  <c r="J55" i="1"/>
  <c r="K55" i="1" s="1"/>
  <c r="J56" i="1"/>
  <c r="K56" i="1" s="1"/>
  <c r="J57" i="1"/>
  <c r="K57" i="1" s="1"/>
  <c r="J58" i="1"/>
  <c r="K58" i="1" s="1"/>
  <c r="J59" i="1"/>
  <c r="K59" i="1"/>
  <c r="J60" i="1"/>
  <c r="K60" i="1" s="1"/>
  <c r="J61" i="1"/>
  <c r="K61" i="1" s="1"/>
  <c r="J62" i="1"/>
  <c r="K62" i="1" s="1"/>
  <c r="J63" i="1"/>
  <c r="K63" i="1" s="1"/>
  <c r="J64" i="1"/>
  <c r="K64" i="1" s="1"/>
  <c r="J65" i="1"/>
  <c r="K65" i="1" s="1"/>
  <c r="J66" i="1"/>
  <c r="K66" i="1" s="1"/>
  <c r="J67" i="1"/>
  <c r="K67" i="1" s="1"/>
  <c r="J68" i="1"/>
  <c r="K68" i="1" s="1"/>
  <c r="J69" i="1"/>
  <c r="K69" i="1" s="1"/>
  <c r="J70" i="1"/>
  <c r="K70" i="1" s="1"/>
  <c r="J71" i="1"/>
  <c r="K71" i="1" s="1"/>
  <c r="J72" i="1"/>
  <c r="K72" i="1" s="1"/>
  <c r="J73" i="1"/>
  <c r="K73" i="1"/>
  <c r="J74" i="1"/>
  <c r="K74" i="1" s="1"/>
  <c r="J75" i="1"/>
  <c r="K75" i="1" s="1"/>
  <c r="J76" i="1"/>
  <c r="K76" i="1" s="1"/>
  <c r="J77" i="1"/>
  <c r="K77" i="1" s="1"/>
  <c r="J78" i="1"/>
  <c r="K78" i="1" s="1"/>
  <c r="J79" i="1"/>
  <c r="K79" i="1"/>
  <c r="J80" i="1"/>
  <c r="K80" i="1" s="1"/>
  <c r="J81" i="1"/>
  <c r="K81" i="1" s="1"/>
  <c r="J82" i="1"/>
  <c r="K82" i="1" s="1"/>
  <c r="J83" i="1"/>
  <c r="K83" i="1" s="1"/>
  <c r="J84" i="1"/>
  <c r="K84" i="1" s="1"/>
  <c r="J85" i="1"/>
  <c r="K85" i="1" s="1"/>
  <c r="J86" i="1"/>
  <c r="K86" i="1" s="1"/>
  <c r="J87" i="1"/>
  <c r="K87" i="1" s="1"/>
  <c r="J88" i="1"/>
  <c r="K88" i="1" s="1"/>
  <c r="J89" i="1"/>
  <c r="K89" i="1" s="1"/>
  <c r="J90" i="1"/>
  <c r="K90" i="1" s="1"/>
  <c r="J91" i="1"/>
  <c r="K91" i="1"/>
  <c r="J92" i="1"/>
  <c r="K92" i="1" s="1"/>
  <c r="J93" i="1"/>
  <c r="K93" i="1" s="1"/>
  <c r="J94" i="1"/>
  <c r="K94" i="1" s="1"/>
  <c r="J95" i="1"/>
  <c r="K95" i="1" s="1"/>
  <c r="J96" i="1"/>
  <c r="K96" i="1" s="1"/>
  <c r="J97" i="1"/>
  <c r="K97" i="1" s="1"/>
  <c r="J98" i="1"/>
  <c r="K98" i="1" s="1"/>
  <c r="J99" i="1"/>
  <c r="K99" i="1" s="1"/>
  <c r="J100" i="1"/>
  <c r="K100" i="1" s="1"/>
  <c r="J101" i="1"/>
  <c r="K101" i="1" s="1"/>
  <c r="J102" i="1"/>
  <c r="K102" i="1" s="1"/>
  <c r="J103" i="1"/>
  <c r="K103" i="1" s="1"/>
  <c r="J104" i="1"/>
  <c r="K104" i="1" s="1"/>
  <c r="J105" i="1"/>
  <c r="K105" i="1"/>
  <c r="J106" i="1"/>
  <c r="K106" i="1" s="1"/>
  <c r="J107" i="1"/>
  <c r="K107" i="1" s="1"/>
  <c r="J108" i="1"/>
  <c r="K108" i="1" s="1"/>
  <c r="J109" i="1"/>
  <c r="K109" i="1" s="1"/>
  <c r="J110" i="1"/>
  <c r="K110" i="1" s="1"/>
  <c r="J111" i="1"/>
  <c r="K111" i="1"/>
  <c r="J112" i="1"/>
  <c r="K112" i="1" s="1"/>
  <c r="J113" i="1"/>
  <c r="K113" i="1" s="1"/>
  <c r="J114" i="1"/>
  <c r="K114" i="1" s="1"/>
  <c r="J115" i="1"/>
  <c r="K115" i="1" s="1"/>
  <c r="J116" i="1"/>
  <c r="K116" i="1" s="1"/>
  <c r="J117" i="1"/>
  <c r="K117" i="1" s="1"/>
  <c r="J118" i="1"/>
  <c r="K118" i="1" s="1"/>
  <c r="J119" i="1"/>
  <c r="K119" i="1" s="1"/>
  <c r="J120" i="1"/>
  <c r="K120" i="1" s="1"/>
  <c r="J121" i="1"/>
  <c r="K121" i="1" s="1"/>
  <c r="J122" i="1"/>
  <c r="K122" i="1" s="1"/>
  <c r="J123" i="1"/>
  <c r="K123" i="1"/>
  <c r="J124" i="1"/>
  <c r="K124" i="1" s="1"/>
  <c r="J125" i="1"/>
  <c r="K125" i="1" s="1"/>
  <c r="J126" i="1"/>
  <c r="K126" i="1" s="1"/>
  <c r="J127" i="1"/>
  <c r="K127" i="1" s="1"/>
  <c r="J128" i="1"/>
  <c r="K128" i="1" s="1"/>
  <c r="J129" i="1"/>
  <c r="K129" i="1" s="1"/>
  <c r="J130" i="1"/>
  <c r="K130" i="1" s="1"/>
  <c r="J131" i="1"/>
  <c r="K131" i="1" s="1"/>
  <c r="J132" i="1"/>
  <c r="K132" i="1" s="1"/>
  <c r="J133" i="1"/>
  <c r="K133" i="1" s="1"/>
  <c r="J134" i="1"/>
  <c r="K134" i="1" s="1"/>
  <c r="J135" i="1"/>
  <c r="K135" i="1" s="1"/>
  <c r="J136" i="1"/>
  <c r="K136" i="1" s="1"/>
  <c r="J137" i="1"/>
  <c r="K137" i="1"/>
  <c r="J138" i="1"/>
  <c r="K138" i="1" s="1"/>
  <c r="J139" i="1"/>
  <c r="K139" i="1" s="1"/>
  <c r="J140" i="1"/>
  <c r="K140" i="1" s="1"/>
  <c r="J141" i="1"/>
  <c r="K141" i="1" s="1"/>
  <c r="J142" i="1"/>
  <c r="K142" i="1" s="1"/>
  <c r="J143" i="1"/>
  <c r="K143" i="1"/>
  <c r="J144" i="1"/>
  <c r="K144" i="1" s="1"/>
  <c r="J145" i="1"/>
  <c r="K145" i="1" s="1"/>
  <c r="J146" i="1"/>
  <c r="K146" i="1" s="1"/>
  <c r="J147" i="1"/>
  <c r="K147" i="1" s="1"/>
  <c r="J148" i="1"/>
  <c r="K148" i="1" s="1"/>
  <c r="J149" i="1"/>
  <c r="K149" i="1" s="1"/>
  <c r="J150" i="1"/>
  <c r="K150" i="1" s="1"/>
  <c r="J151" i="1"/>
  <c r="K151" i="1"/>
  <c r="J152" i="1"/>
  <c r="K152" i="1" s="1"/>
  <c r="J153" i="1"/>
  <c r="K153" i="1" s="1"/>
  <c r="J154" i="1"/>
  <c r="K154" i="1" s="1"/>
  <c r="J155" i="1"/>
  <c r="K155" i="1" s="1"/>
  <c r="J156" i="1"/>
  <c r="K156" i="1" s="1"/>
  <c r="J157" i="1"/>
  <c r="K157" i="1" s="1"/>
  <c r="J158" i="1"/>
  <c r="K158" i="1" s="1"/>
  <c r="J159" i="1"/>
  <c r="K159" i="1" s="1"/>
  <c r="J160" i="1"/>
  <c r="K160" i="1" s="1"/>
  <c r="J161" i="1"/>
  <c r="K161" i="1" s="1"/>
  <c r="J162" i="1"/>
  <c r="K162" i="1" s="1"/>
  <c r="J163" i="1"/>
  <c r="K163" i="1"/>
  <c r="J164" i="1"/>
  <c r="K164" i="1" s="1"/>
  <c r="J165" i="1"/>
  <c r="K165" i="1" s="1"/>
  <c r="J166" i="1"/>
  <c r="K166" i="1" s="1"/>
  <c r="J167" i="1"/>
  <c r="K167" i="1" s="1"/>
  <c r="J168" i="1"/>
  <c r="K168" i="1" s="1"/>
  <c r="J169" i="1"/>
  <c r="K169" i="1" s="1"/>
  <c r="J170" i="1"/>
  <c r="K170" i="1" s="1"/>
  <c r="J171" i="1"/>
  <c r="K171" i="1"/>
  <c r="J172" i="1"/>
  <c r="K172" i="1" s="1"/>
  <c r="J173" i="1"/>
  <c r="K173" i="1" s="1"/>
  <c r="J174" i="1"/>
  <c r="K174" i="1" s="1"/>
  <c r="J175" i="1"/>
  <c r="K175" i="1" s="1"/>
  <c r="J176" i="1"/>
  <c r="K176" i="1" s="1"/>
  <c r="J177" i="1"/>
  <c r="K177" i="1" s="1"/>
  <c r="J178" i="1"/>
  <c r="K178" i="1" s="1"/>
  <c r="J179" i="1"/>
  <c r="K179" i="1" s="1"/>
  <c r="J180" i="1"/>
  <c r="K180" i="1" s="1"/>
  <c r="J181" i="1"/>
  <c r="K181" i="1" s="1"/>
  <c r="J182" i="1"/>
  <c r="K182" i="1" s="1"/>
  <c r="J183" i="1"/>
  <c r="K183" i="1"/>
  <c r="J184" i="1"/>
  <c r="K184" i="1" s="1"/>
  <c r="J185" i="1"/>
  <c r="K185" i="1" s="1"/>
  <c r="J186" i="1"/>
  <c r="K186" i="1" s="1"/>
  <c r="J187" i="1"/>
  <c r="K187" i="1" s="1"/>
  <c r="J188" i="1"/>
  <c r="K188" i="1" s="1"/>
  <c r="J189" i="1"/>
  <c r="K189" i="1" s="1"/>
  <c r="J190" i="1"/>
  <c r="K190" i="1" s="1"/>
  <c r="J191" i="1"/>
  <c r="K191" i="1" s="1"/>
  <c r="J192" i="1"/>
  <c r="K192" i="1" s="1"/>
  <c r="J193" i="1"/>
  <c r="K193" i="1"/>
  <c r="J194" i="1"/>
  <c r="K194" i="1" s="1"/>
  <c r="J195" i="1"/>
  <c r="K195" i="1" s="1"/>
  <c r="J196" i="1"/>
  <c r="K196" i="1" s="1"/>
  <c r="J197" i="1"/>
  <c r="K197" i="1" s="1"/>
  <c r="J198" i="1"/>
  <c r="K198" i="1" s="1"/>
  <c r="J199" i="1"/>
  <c r="K199" i="1" s="1"/>
  <c r="J200" i="1"/>
  <c r="K200" i="1" s="1"/>
  <c r="J201" i="1"/>
  <c r="K201" i="1"/>
  <c r="J202" i="1"/>
  <c r="K202" i="1" s="1"/>
  <c r="J203" i="1"/>
  <c r="K203" i="1" s="1"/>
  <c r="J204" i="1"/>
  <c r="K204" i="1" s="1"/>
  <c r="J205" i="1"/>
  <c r="K205" i="1" s="1"/>
  <c r="J206" i="1"/>
  <c r="K206" i="1" s="1"/>
  <c r="J207" i="1"/>
  <c r="K207" i="1" s="1"/>
  <c r="J208" i="1"/>
  <c r="K208" i="1" s="1"/>
  <c r="J209" i="1"/>
  <c r="K209" i="1" s="1"/>
  <c r="J210" i="1"/>
  <c r="K210" i="1" s="1"/>
  <c r="J211" i="1"/>
  <c r="K211" i="1" s="1"/>
  <c r="J212" i="1"/>
  <c r="K212" i="1" s="1"/>
  <c r="J213" i="1"/>
  <c r="K213" i="1" s="1"/>
  <c r="J214" i="1"/>
  <c r="K214" i="1" s="1"/>
  <c r="J215" i="1"/>
  <c r="K215" i="1"/>
  <c r="J216" i="1"/>
  <c r="K216" i="1" s="1"/>
  <c r="J217" i="1"/>
  <c r="K217" i="1" s="1"/>
  <c r="J218" i="1"/>
  <c r="K218" i="1" s="1"/>
  <c r="J219" i="1"/>
  <c r="K219" i="1" s="1"/>
  <c r="J220" i="1"/>
  <c r="K220" i="1" s="1"/>
  <c r="J221" i="1"/>
  <c r="K221" i="1" s="1"/>
  <c r="J222" i="1"/>
  <c r="K222" i="1" s="1"/>
  <c r="J223" i="1"/>
  <c r="K223" i="1" s="1"/>
  <c r="J224" i="1"/>
  <c r="K224" i="1" s="1"/>
  <c r="J225" i="1"/>
  <c r="K225" i="1" s="1"/>
  <c r="J226" i="1"/>
  <c r="K226" i="1" s="1"/>
  <c r="J227" i="1"/>
  <c r="K227" i="1" s="1"/>
  <c r="J228" i="1"/>
  <c r="K228" i="1" s="1"/>
  <c r="J229" i="1"/>
  <c r="K229" i="1" s="1"/>
  <c r="J230" i="1"/>
  <c r="K230" i="1" s="1"/>
  <c r="J231" i="1"/>
  <c r="K231" i="1"/>
  <c r="J232" i="1"/>
  <c r="K232" i="1" s="1"/>
  <c r="J233" i="1"/>
  <c r="K233" i="1" s="1"/>
  <c r="J234" i="1"/>
  <c r="K234" i="1" s="1"/>
  <c r="J235" i="1"/>
  <c r="K235" i="1" s="1"/>
  <c r="J236" i="1"/>
  <c r="K236" i="1" s="1"/>
  <c r="J237" i="1"/>
  <c r="K237" i="1" s="1"/>
  <c r="J238" i="1"/>
  <c r="K238" i="1" s="1"/>
  <c r="J239" i="1"/>
  <c r="K239" i="1" s="1"/>
  <c r="J240" i="1"/>
  <c r="K240" i="1" s="1"/>
  <c r="J241" i="1"/>
  <c r="K241" i="1"/>
  <c r="J242" i="1"/>
  <c r="K242" i="1" s="1"/>
  <c r="J243" i="1"/>
  <c r="K243" i="1" s="1"/>
  <c r="J244" i="1"/>
  <c r="K244" i="1" s="1"/>
  <c r="J245" i="1"/>
  <c r="K245" i="1" s="1"/>
  <c r="J246" i="1"/>
  <c r="K246" i="1" s="1"/>
  <c r="J247" i="1"/>
  <c r="K247" i="1" s="1"/>
  <c r="J248" i="1"/>
  <c r="K248" i="1" s="1"/>
  <c r="J249" i="1"/>
  <c r="K249" i="1" s="1"/>
  <c r="J250" i="1"/>
  <c r="K250" i="1" s="1"/>
  <c r="J251" i="1"/>
  <c r="K251" i="1" s="1"/>
  <c r="J252" i="1"/>
  <c r="K252" i="1" s="1"/>
  <c r="J253" i="1"/>
  <c r="K253" i="1" s="1"/>
  <c r="J254" i="1"/>
  <c r="K254" i="1" s="1"/>
  <c r="J255" i="1"/>
  <c r="K255" i="1"/>
  <c r="J256" i="1"/>
  <c r="K256" i="1" s="1"/>
  <c r="J257" i="1"/>
  <c r="K257" i="1" s="1"/>
  <c r="J258" i="1"/>
  <c r="K258" i="1" s="1"/>
  <c r="J259" i="1"/>
  <c r="K259" i="1" s="1"/>
  <c r="J260" i="1"/>
  <c r="K260" i="1" s="1"/>
  <c r="J261" i="1"/>
  <c r="K261" i="1" s="1"/>
  <c r="J262" i="1"/>
  <c r="K262" i="1" s="1"/>
  <c r="J263" i="1"/>
  <c r="K263" i="1" s="1"/>
  <c r="J264" i="1"/>
  <c r="K264" i="1" s="1"/>
  <c r="J265" i="1"/>
  <c r="K265" i="1" s="1"/>
  <c r="J266" i="1"/>
  <c r="K266" i="1" s="1"/>
  <c r="J267" i="1"/>
  <c r="K267" i="1" s="1"/>
  <c r="J268" i="1"/>
  <c r="K268" i="1" s="1"/>
  <c r="J269" i="1"/>
  <c r="K269" i="1" s="1"/>
  <c r="J270" i="1"/>
  <c r="K270" i="1" s="1"/>
  <c r="J271" i="1"/>
  <c r="K271" i="1"/>
  <c r="J272" i="1"/>
  <c r="K272" i="1" s="1"/>
  <c r="J273" i="1"/>
  <c r="K273" i="1" s="1"/>
  <c r="J274" i="1"/>
  <c r="K274" i="1" s="1"/>
  <c r="J275" i="1"/>
  <c r="K275" i="1" s="1"/>
  <c r="J276" i="1"/>
  <c r="K276" i="1" s="1"/>
  <c r="J277" i="1"/>
  <c r="K277" i="1" s="1"/>
  <c r="J278" i="1"/>
  <c r="K278" i="1" s="1"/>
  <c r="J279" i="1"/>
  <c r="K279" i="1" s="1"/>
  <c r="J280" i="1"/>
  <c r="K280" i="1" s="1"/>
  <c r="J281" i="1"/>
  <c r="K281" i="1" s="1"/>
  <c r="J282" i="1"/>
  <c r="K282" i="1" s="1"/>
  <c r="J283" i="1"/>
  <c r="K283" i="1" s="1"/>
  <c r="J284" i="1"/>
  <c r="K284" i="1" s="1"/>
  <c r="J285" i="1"/>
  <c r="K285" i="1" s="1"/>
  <c r="J286" i="1"/>
  <c r="K286" i="1" s="1"/>
  <c r="J287" i="1"/>
  <c r="K287" i="1"/>
  <c r="J288" i="1"/>
  <c r="K288" i="1" s="1"/>
  <c r="J289" i="1"/>
  <c r="K289" i="1" s="1"/>
  <c r="J290" i="1"/>
  <c r="K290" i="1" s="1"/>
  <c r="J291" i="1"/>
  <c r="K291" i="1" s="1"/>
  <c r="J292" i="1"/>
  <c r="K292" i="1" s="1"/>
  <c r="J293" i="1"/>
  <c r="K293" i="1" s="1"/>
  <c r="J294" i="1"/>
  <c r="K294" i="1" s="1"/>
  <c r="J295" i="1"/>
  <c r="K295" i="1" s="1"/>
  <c r="J296" i="1"/>
  <c r="K296" i="1" s="1"/>
  <c r="J297" i="1"/>
  <c r="K297" i="1" s="1"/>
  <c r="J298" i="1"/>
  <c r="K298" i="1" s="1"/>
  <c r="J299" i="1"/>
  <c r="K299" i="1" s="1"/>
  <c r="J300" i="1"/>
  <c r="K300" i="1" s="1"/>
  <c r="J301" i="1"/>
  <c r="K301" i="1" s="1"/>
  <c r="J302" i="1"/>
  <c r="K302" i="1" s="1"/>
  <c r="J303" i="1"/>
  <c r="K303" i="1"/>
  <c r="J304" i="1"/>
  <c r="K304" i="1" s="1"/>
  <c r="J305" i="1"/>
  <c r="K305" i="1" s="1"/>
  <c r="J306" i="1"/>
  <c r="K306" i="1" s="1"/>
  <c r="J307" i="1"/>
  <c r="K307" i="1" s="1"/>
  <c r="J308" i="1"/>
  <c r="K308" i="1" s="1"/>
  <c r="J309" i="1"/>
  <c r="K309" i="1" s="1"/>
  <c r="J310" i="1"/>
  <c r="K310" i="1" s="1"/>
  <c r="J311" i="1"/>
  <c r="K311" i="1" s="1"/>
  <c r="J312" i="1"/>
  <c r="K312" i="1" s="1"/>
  <c r="J313" i="1"/>
  <c r="K313" i="1" s="1"/>
  <c r="J314" i="1"/>
  <c r="K314" i="1" s="1"/>
  <c r="J315" i="1"/>
  <c r="K315" i="1" s="1"/>
  <c r="J316" i="1"/>
  <c r="K316" i="1" s="1"/>
  <c r="J317" i="1"/>
  <c r="K317" i="1" s="1"/>
  <c r="J318" i="1"/>
  <c r="K318" i="1" s="1"/>
  <c r="J319" i="1"/>
  <c r="K319" i="1" s="1"/>
  <c r="J320" i="1"/>
  <c r="K320" i="1" s="1"/>
  <c r="J321" i="1"/>
  <c r="K321" i="1" s="1"/>
  <c r="J322" i="1"/>
  <c r="K322" i="1" s="1"/>
  <c r="J323" i="1"/>
  <c r="K323" i="1" s="1"/>
  <c r="J324" i="1"/>
  <c r="K324" i="1" s="1"/>
  <c r="J325" i="1"/>
  <c r="K325" i="1" s="1"/>
  <c r="J326" i="1"/>
  <c r="K326" i="1" s="1"/>
  <c r="J327" i="1"/>
  <c r="K327" i="1" s="1"/>
  <c r="J328" i="1"/>
  <c r="K328" i="1" s="1"/>
  <c r="J329" i="1"/>
  <c r="K329" i="1" s="1"/>
  <c r="J330" i="1"/>
  <c r="K330" i="1" s="1"/>
  <c r="J331" i="1"/>
  <c r="K331" i="1" s="1"/>
  <c r="J332" i="1"/>
  <c r="K332" i="1" s="1"/>
  <c r="J333" i="1"/>
  <c r="K333" i="1" s="1"/>
  <c r="J334" i="1"/>
  <c r="K334" i="1" s="1"/>
  <c r="J335" i="1"/>
  <c r="K335" i="1" s="1"/>
  <c r="J336" i="1"/>
  <c r="K336" i="1" s="1"/>
  <c r="J337" i="1"/>
  <c r="K337" i="1" s="1"/>
  <c r="J338" i="1"/>
  <c r="K338" i="1" s="1"/>
  <c r="J339" i="1"/>
  <c r="K339" i="1" s="1"/>
  <c r="J340" i="1"/>
  <c r="K340" i="1" s="1"/>
  <c r="J341" i="1"/>
  <c r="K341" i="1" s="1"/>
  <c r="J342" i="1"/>
  <c r="K342" i="1" s="1"/>
  <c r="J343" i="1"/>
  <c r="K343" i="1" s="1"/>
  <c r="J344" i="1"/>
  <c r="K344" i="1" s="1"/>
  <c r="J345" i="1"/>
  <c r="K345" i="1" s="1"/>
  <c r="J346" i="1"/>
  <c r="K346" i="1" s="1"/>
  <c r="J347" i="1"/>
  <c r="K347" i="1" s="1"/>
  <c r="J348" i="1"/>
  <c r="K348" i="1" s="1"/>
  <c r="J349" i="1"/>
  <c r="K349" i="1" s="1"/>
  <c r="J350" i="1"/>
  <c r="K350" i="1" s="1"/>
  <c r="J351" i="1"/>
  <c r="K351" i="1" s="1"/>
  <c r="J352" i="1"/>
  <c r="K352" i="1" s="1"/>
  <c r="J353" i="1"/>
  <c r="K353" i="1" s="1"/>
  <c r="J354" i="1"/>
  <c r="K354" i="1" s="1"/>
  <c r="J355" i="1"/>
  <c r="K355" i="1" s="1"/>
  <c r="J356" i="1"/>
  <c r="K356" i="1" s="1"/>
  <c r="J357" i="1"/>
  <c r="K357" i="1" s="1"/>
  <c r="J358" i="1"/>
  <c r="K358" i="1" s="1"/>
  <c r="J359" i="1"/>
  <c r="K359" i="1" s="1"/>
  <c r="J360" i="1"/>
  <c r="K360" i="1" s="1"/>
  <c r="J361" i="1"/>
  <c r="K361" i="1" s="1"/>
  <c r="J362" i="1"/>
  <c r="K362" i="1" s="1"/>
  <c r="J363" i="1"/>
  <c r="K363" i="1" s="1"/>
  <c r="J364" i="1"/>
  <c r="K364" i="1" s="1"/>
  <c r="J365" i="1"/>
  <c r="K365" i="1" s="1"/>
  <c r="J366" i="1"/>
  <c r="K366" i="1" s="1"/>
  <c r="J367" i="1"/>
  <c r="K367" i="1" s="1"/>
  <c r="J368" i="1"/>
  <c r="K368" i="1" s="1"/>
  <c r="J369" i="1"/>
  <c r="K369" i="1" s="1"/>
  <c r="J370" i="1"/>
  <c r="K370" i="1" s="1"/>
  <c r="J371" i="1"/>
  <c r="K371" i="1" s="1"/>
  <c r="J372" i="1"/>
  <c r="K372" i="1" s="1"/>
  <c r="J373" i="1"/>
  <c r="K373" i="1" s="1"/>
  <c r="J374" i="1"/>
  <c r="K374" i="1" s="1"/>
  <c r="J375" i="1"/>
  <c r="K375" i="1" s="1"/>
  <c r="J376" i="1"/>
  <c r="K376" i="1" s="1"/>
  <c r="J377" i="1"/>
  <c r="K377" i="1" s="1"/>
  <c r="J378" i="1"/>
  <c r="K378" i="1" s="1"/>
  <c r="J379" i="1"/>
  <c r="K379" i="1" s="1"/>
  <c r="J380" i="1"/>
  <c r="K380" i="1" s="1"/>
  <c r="J381" i="1"/>
  <c r="K381" i="1" s="1"/>
  <c r="J382" i="1"/>
  <c r="K382" i="1" s="1"/>
  <c r="J383" i="1"/>
  <c r="K383" i="1" s="1"/>
  <c r="J384" i="1"/>
  <c r="K384" i="1" s="1"/>
  <c r="J385" i="1"/>
  <c r="K385" i="1" s="1"/>
  <c r="J386" i="1"/>
  <c r="K386" i="1" s="1"/>
  <c r="J387" i="1"/>
  <c r="K387" i="1" s="1"/>
  <c r="J388" i="1"/>
  <c r="K388" i="1" s="1"/>
  <c r="J389" i="1"/>
  <c r="K389" i="1" s="1"/>
  <c r="J390" i="1"/>
  <c r="K390" i="1" s="1"/>
  <c r="J391" i="1"/>
  <c r="K391" i="1" s="1"/>
  <c r="J392" i="1"/>
  <c r="K392" i="1" s="1"/>
  <c r="J393" i="1"/>
  <c r="K393" i="1" s="1"/>
  <c r="J394" i="1"/>
  <c r="K394" i="1" s="1"/>
  <c r="J395" i="1"/>
  <c r="K395" i="1" s="1"/>
  <c r="J396" i="1"/>
  <c r="K396" i="1" s="1"/>
  <c r="K7" i="1"/>
  <c r="J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7" i="1"/>
  <c r="S6" i="1"/>
  <c r="W6" i="1" s="1"/>
  <c r="M4" i="4"/>
  <c r="P4" i="4"/>
  <c r="K4" i="4"/>
  <c r="L4" i="4"/>
  <c r="J4" i="4"/>
  <c r="O4" i="4"/>
  <c r="N4" i="4"/>
  <c r="Q4" i="4" l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7" i="1"/>
  <c r="S7" i="1"/>
  <c r="C8" i="1" l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7" i="1"/>
  <c r="C352" i="3"/>
  <c r="C351" i="3"/>
  <c r="C350" i="3"/>
  <c r="C349" i="3"/>
  <c r="C348" i="3"/>
  <c r="C347" i="3"/>
  <c r="C346" i="3"/>
  <c r="C345" i="3"/>
  <c r="C344" i="3"/>
  <c r="C343" i="3"/>
  <c r="C342" i="3"/>
  <c r="C341" i="3"/>
  <c r="C340" i="3"/>
  <c r="C339" i="3"/>
  <c r="C338" i="3"/>
  <c r="C337" i="3"/>
  <c r="C336" i="3"/>
  <c r="C335" i="3"/>
  <c r="C334" i="3"/>
  <c r="C333" i="3"/>
  <c r="C332" i="3"/>
  <c r="C331" i="3"/>
  <c r="C330" i="3"/>
  <c r="C329" i="3"/>
  <c r="C328" i="3"/>
  <c r="C327" i="3"/>
  <c r="C326" i="3"/>
  <c r="C325" i="3"/>
  <c r="C324" i="3"/>
  <c r="C323" i="3"/>
  <c r="C322" i="3"/>
  <c r="C321" i="3"/>
  <c r="C320" i="3"/>
  <c r="C319" i="3"/>
  <c r="C318" i="3"/>
  <c r="C317" i="3"/>
  <c r="C316" i="3"/>
  <c r="C315" i="3"/>
  <c r="C314" i="3"/>
  <c r="C313" i="3"/>
  <c r="C312" i="3"/>
  <c r="C311" i="3"/>
  <c r="C310" i="3"/>
  <c r="C309" i="3"/>
  <c r="C308" i="3"/>
  <c r="C307" i="3"/>
  <c r="C306" i="3"/>
  <c r="C305" i="3"/>
  <c r="C304" i="3"/>
  <c r="C303" i="3"/>
  <c r="C302" i="3"/>
  <c r="C301" i="3"/>
  <c r="C300" i="3"/>
  <c r="C299" i="3"/>
  <c r="C298" i="3"/>
  <c r="C297" i="3"/>
  <c r="C296" i="3"/>
  <c r="C295" i="3"/>
  <c r="C294" i="3"/>
  <c r="C293" i="3"/>
  <c r="C292" i="3"/>
  <c r="C291" i="3"/>
  <c r="C290" i="3"/>
  <c r="C289" i="3"/>
  <c r="C288" i="3"/>
  <c r="C287" i="3"/>
  <c r="C286" i="3"/>
  <c r="C285" i="3"/>
  <c r="C284" i="3"/>
  <c r="C283" i="3"/>
  <c r="C282" i="3"/>
  <c r="C281" i="3"/>
  <c r="C280" i="3"/>
  <c r="C279" i="3"/>
  <c r="C278" i="3"/>
  <c r="C277" i="3"/>
  <c r="C276" i="3"/>
  <c r="C275" i="3"/>
  <c r="C274" i="3"/>
  <c r="C273" i="3"/>
  <c r="C272" i="3"/>
  <c r="C271" i="3"/>
  <c r="C270" i="3"/>
  <c r="C269" i="3"/>
  <c r="C268" i="3"/>
  <c r="C267" i="3"/>
  <c r="C266" i="3"/>
  <c r="C265" i="3"/>
  <c r="F295" i="1" s="1"/>
  <c r="C264" i="3"/>
  <c r="C263" i="3"/>
  <c r="C262" i="3"/>
  <c r="C261" i="3"/>
  <c r="C260" i="3"/>
  <c r="C259" i="3"/>
  <c r="C258" i="3"/>
  <c r="C257" i="3"/>
  <c r="C256" i="3"/>
  <c r="F51" i="1" s="1"/>
  <c r="C255" i="3"/>
  <c r="C254" i="3"/>
  <c r="C253" i="3"/>
  <c r="C252" i="3"/>
  <c r="C251" i="3"/>
  <c r="C250" i="3"/>
  <c r="C249" i="3"/>
  <c r="C248" i="3"/>
  <c r="C247" i="3"/>
  <c r="C246" i="3"/>
  <c r="C245" i="3"/>
  <c r="C244" i="3"/>
  <c r="C243" i="3"/>
  <c r="C242" i="3"/>
  <c r="C241" i="3"/>
  <c r="C240" i="3"/>
  <c r="C239" i="3"/>
  <c r="C238" i="3"/>
  <c r="C237" i="3"/>
  <c r="C236" i="3"/>
  <c r="C235" i="3"/>
  <c r="C234" i="3"/>
  <c r="C233" i="3"/>
  <c r="C232" i="3"/>
  <c r="C231" i="3"/>
  <c r="C230" i="3"/>
  <c r="C229" i="3"/>
  <c r="C228" i="3"/>
  <c r="C227" i="3"/>
  <c r="C226" i="3"/>
  <c r="C225" i="3"/>
  <c r="C224" i="3"/>
  <c r="C223" i="3"/>
  <c r="C222" i="3"/>
  <c r="C221" i="3"/>
  <c r="C220" i="3"/>
  <c r="C219" i="3"/>
  <c r="C218" i="3"/>
  <c r="C217" i="3"/>
  <c r="C216" i="3"/>
  <c r="C215" i="3"/>
  <c r="C214" i="3"/>
  <c r="C213" i="3"/>
  <c r="C212" i="3"/>
  <c r="C211" i="3"/>
  <c r="C210" i="3"/>
  <c r="C209" i="3"/>
  <c r="C208" i="3"/>
  <c r="C207" i="3"/>
  <c r="C206" i="3"/>
  <c r="C205" i="3"/>
  <c r="C204" i="3"/>
  <c r="C203" i="3"/>
  <c r="C202" i="3"/>
  <c r="C201" i="3"/>
  <c r="C200" i="3"/>
  <c r="C199" i="3"/>
  <c r="C198" i="3"/>
  <c r="C197" i="3"/>
  <c r="C196" i="3"/>
  <c r="C195" i="3"/>
  <c r="C194" i="3"/>
  <c r="C193" i="3"/>
  <c r="C192" i="3"/>
  <c r="C191" i="3"/>
  <c r="C190" i="3"/>
  <c r="C189" i="3"/>
  <c r="C188" i="3"/>
  <c r="C187" i="3"/>
  <c r="C186" i="3"/>
  <c r="C185" i="3"/>
  <c r="C184" i="3"/>
  <c r="C183" i="3"/>
  <c r="C182" i="3"/>
  <c r="C181" i="3"/>
  <c r="C180" i="3"/>
  <c r="C179" i="3"/>
  <c r="C178" i="3"/>
  <c r="C177" i="3"/>
  <c r="C176" i="3"/>
  <c r="C175" i="3"/>
  <c r="C174" i="3"/>
  <c r="C173" i="3"/>
  <c r="C172" i="3"/>
  <c r="C171" i="3"/>
  <c r="C170" i="3"/>
  <c r="C169" i="3"/>
  <c r="C168" i="3"/>
  <c r="C167" i="3"/>
  <c r="C166" i="3"/>
  <c r="C165" i="3"/>
  <c r="C164" i="3"/>
  <c r="C163" i="3"/>
  <c r="C162" i="3"/>
  <c r="C161" i="3"/>
  <c r="C160" i="3"/>
  <c r="C159" i="3"/>
  <c r="C158" i="3"/>
  <c r="C157" i="3"/>
  <c r="C156" i="3"/>
  <c r="C155" i="3"/>
  <c r="C154" i="3"/>
  <c r="C153" i="3"/>
  <c r="C152" i="3"/>
  <c r="C151" i="3"/>
  <c r="C150" i="3"/>
  <c r="C149" i="3"/>
  <c r="C148" i="3"/>
  <c r="C147" i="3"/>
  <c r="C146" i="3"/>
  <c r="C145" i="3"/>
  <c r="C144" i="3"/>
  <c r="C143" i="3"/>
  <c r="C142" i="3"/>
  <c r="C141" i="3"/>
  <c r="C140" i="3"/>
  <c r="C139" i="3"/>
  <c r="C138" i="3"/>
  <c r="C137" i="3"/>
  <c r="C136" i="3"/>
  <c r="C135" i="3"/>
  <c r="C134" i="3"/>
  <c r="C133" i="3"/>
  <c r="C132" i="3"/>
  <c r="C131" i="3"/>
  <c r="C130" i="3"/>
  <c r="C129" i="3"/>
  <c r="C128" i="3"/>
  <c r="C127" i="3"/>
  <c r="C126" i="3"/>
  <c r="C125" i="3"/>
  <c r="C124" i="3"/>
  <c r="C123" i="3"/>
  <c r="C122" i="3"/>
  <c r="C121" i="3"/>
  <c r="C120" i="3"/>
  <c r="C119" i="3"/>
  <c r="C118" i="3"/>
  <c r="C117" i="3"/>
  <c r="C116" i="3"/>
  <c r="C115" i="3"/>
  <c r="C114" i="3"/>
  <c r="C113" i="3"/>
  <c r="C112" i="3"/>
  <c r="C111" i="3"/>
  <c r="C110" i="3"/>
  <c r="C109" i="3"/>
  <c r="C108" i="3"/>
  <c r="C107" i="3"/>
  <c r="C106" i="3"/>
  <c r="C105" i="3"/>
  <c r="C104" i="3"/>
  <c r="C103" i="3"/>
  <c r="C102" i="3"/>
  <c r="C101" i="3"/>
  <c r="C100" i="3"/>
  <c r="C99" i="3"/>
  <c r="C98" i="3"/>
  <c r="C97" i="3"/>
  <c r="C96" i="3"/>
  <c r="C95" i="3"/>
  <c r="C94" i="3"/>
  <c r="C93" i="3"/>
  <c r="C92" i="3"/>
  <c r="C91" i="3"/>
  <c r="C90" i="3"/>
  <c r="C89" i="3"/>
  <c r="C88" i="3"/>
  <c r="C87" i="3"/>
  <c r="C86" i="3"/>
  <c r="C85" i="3"/>
  <c r="C84" i="3"/>
  <c r="C83" i="3"/>
  <c r="C82" i="3"/>
  <c r="C81" i="3"/>
  <c r="C80" i="3"/>
  <c r="C79" i="3"/>
  <c r="C78" i="3"/>
  <c r="C77" i="3"/>
  <c r="C76" i="3"/>
  <c r="C75" i="3"/>
  <c r="C74" i="3"/>
  <c r="C73" i="3"/>
  <c r="C72" i="3"/>
  <c r="C71" i="3"/>
  <c r="C70" i="3"/>
  <c r="C69" i="3"/>
  <c r="C68" i="3"/>
  <c r="C67" i="3"/>
  <c r="C66" i="3"/>
  <c r="C65" i="3"/>
  <c r="C64" i="3"/>
  <c r="C63" i="3"/>
  <c r="C62" i="3"/>
  <c r="C61" i="3"/>
  <c r="C60" i="3"/>
  <c r="C59" i="3"/>
  <c r="C58" i="3"/>
  <c r="C57" i="3"/>
  <c r="C56" i="3"/>
  <c r="C55" i="3"/>
  <c r="C54" i="3"/>
  <c r="C53" i="3"/>
  <c r="C52" i="3"/>
  <c r="C51" i="3"/>
  <c r="C50" i="3"/>
  <c r="C49" i="3"/>
  <c r="C48" i="3"/>
  <c r="C47" i="3"/>
  <c r="C46" i="3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C8" i="3"/>
  <c r="C7" i="3"/>
  <c r="C6" i="3"/>
  <c r="C5" i="3"/>
  <c r="C4" i="3"/>
  <c r="C3" i="3"/>
  <c r="C2" i="3"/>
  <c r="M5" i="4"/>
  <c r="K5" i="4"/>
  <c r="P5" i="4"/>
  <c r="N5" i="4"/>
  <c r="O5" i="4"/>
  <c r="J5" i="4"/>
  <c r="L5" i="4"/>
  <c r="Q5" i="4" l="1"/>
  <c r="F156" i="1"/>
  <c r="F241" i="1"/>
  <c r="F242" i="1"/>
  <c r="F326" i="1"/>
  <c r="F54" i="1"/>
  <c r="F118" i="1"/>
  <c r="F198" i="1"/>
  <c r="F262" i="1"/>
  <c r="F53" i="1"/>
  <c r="F157" i="1"/>
  <c r="F31" i="1"/>
  <c r="F187" i="1"/>
  <c r="F88" i="1"/>
  <c r="F312" i="1"/>
  <c r="F87" i="1"/>
  <c r="F143" i="1"/>
  <c r="F179" i="1"/>
  <c r="F303" i="1"/>
  <c r="F206" i="1"/>
  <c r="F205" i="1"/>
  <c r="F339" i="1"/>
  <c r="F338" i="1"/>
  <c r="F111" i="1"/>
  <c r="F359" i="1"/>
  <c r="F222" i="1"/>
  <c r="F270" i="1"/>
  <c r="F37" i="1"/>
  <c r="F124" i="1"/>
  <c r="F42" i="1"/>
  <c r="F126" i="1"/>
  <c r="F335" i="1"/>
  <c r="F375" i="1"/>
  <c r="F139" i="1"/>
  <c r="F235" i="1"/>
  <c r="F138" i="1"/>
  <c r="F234" i="1"/>
  <c r="F180" i="1"/>
  <c r="F15" i="1"/>
  <c r="F14" i="1"/>
  <c r="F181" i="1"/>
  <c r="F72" i="1"/>
  <c r="F288" i="1"/>
  <c r="F316" i="1"/>
  <c r="F107" i="1"/>
  <c r="F151" i="1"/>
  <c r="F73" i="1"/>
  <c r="F194" i="1"/>
  <c r="F317" i="1"/>
  <c r="F188" i="1"/>
  <c r="F189" i="1"/>
  <c r="F32" i="1"/>
  <c r="F108" i="1"/>
  <c r="F152" i="1"/>
  <c r="F33" i="1"/>
  <c r="F153" i="1"/>
  <c r="F289" i="1"/>
  <c r="F74" i="1"/>
  <c r="F109" i="1"/>
  <c r="F291" i="1"/>
  <c r="F290" i="1"/>
  <c r="F219" i="1"/>
  <c r="F82" i="1"/>
  <c r="F24" i="1"/>
  <c r="F56" i="1"/>
  <c r="F96" i="1"/>
  <c r="F200" i="1"/>
  <c r="F244" i="1"/>
  <c r="F260" i="1"/>
  <c r="F328" i="1"/>
  <c r="F23" i="1"/>
  <c r="F159" i="1"/>
  <c r="F97" i="1"/>
  <c r="F121" i="1"/>
  <c r="F201" i="1"/>
  <c r="F122" i="1"/>
  <c r="F22" i="1"/>
  <c r="F158" i="1"/>
  <c r="F246" i="1"/>
  <c r="F329" i="1"/>
  <c r="F365" i="1"/>
  <c r="F366" i="1"/>
  <c r="F58" i="1"/>
  <c r="F245" i="1"/>
  <c r="F367" i="1"/>
  <c r="F261" i="1"/>
  <c r="F264" i="1"/>
  <c r="F59" i="1"/>
  <c r="F115" i="1"/>
  <c r="F239" i="1"/>
  <c r="F263" i="1"/>
  <c r="F57" i="1"/>
  <c r="F321" i="1"/>
  <c r="F18" i="1"/>
  <c r="F237" i="1"/>
  <c r="F44" i="1"/>
  <c r="F184" i="1"/>
  <c r="F336" i="1"/>
  <c r="F43" i="1"/>
  <c r="F127" i="1"/>
  <c r="F183" i="1"/>
  <c r="F203" i="1"/>
  <c r="F78" i="1"/>
  <c r="F377" i="1"/>
  <c r="F202" i="1"/>
  <c r="F337" i="1"/>
  <c r="F77" i="1"/>
  <c r="F125" i="1"/>
  <c r="F376" i="1"/>
  <c r="F120" i="1"/>
  <c r="F55" i="1"/>
  <c r="F119" i="1"/>
  <c r="F199" i="1"/>
  <c r="F243" i="1"/>
  <c r="F259" i="1"/>
  <c r="F258" i="1"/>
  <c r="F327" i="1"/>
  <c r="F21" i="1"/>
  <c r="F191" i="1"/>
  <c r="F350" i="1"/>
  <c r="F351" i="1"/>
  <c r="F190" i="1"/>
  <c r="F352" i="1"/>
  <c r="F248" i="1"/>
  <c r="F161" i="1"/>
  <c r="F162" i="1"/>
  <c r="F341" i="1"/>
  <c r="F371" i="1"/>
  <c r="F61" i="1"/>
  <c r="F167" i="1"/>
  <c r="F330" i="1"/>
  <c r="F86" i="1"/>
  <c r="F166" i="1"/>
  <c r="F85" i="1"/>
  <c r="F165" i="1"/>
  <c r="F236" i="1"/>
  <c r="F142" i="1"/>
  <c r="F389" i="1"/>
  <c r="F141" i="1"/>
  <c r="F388" i="1"/>
  <c r="F204" i="1"/>
  <c r="F47" i="1"/>
  <c r="F91" i="1"/>
  <c r="F307" i="1"/>
  <c r="F177" i="1"/>
  <c r="F347" i="1"/>
  <c r="F302" i="1"/>
  <c r="F178" i="1"/>
  <c r="F112" i="1"/>
  <c r="F224" i="1"/>
  <c r="F268" i="1"/>
  <c r="F223" i="1"/>
  <c r="F113" i="1"/>
  <c r="F114" i="1"/>
  <c r="F38" i="1"/>
  <c r="F361" i="1"/>
  <c r="F269" i="1"/>
  <c r="F360" i="1"/>
  <c r="F12" i="1"/>
  <c r="F68" i="1"/>
  <c r="F11" i="1"/>
  <c r="F215" i="1"/>
  <c r="F378" i="1"/>
  <c r="F174" i="1"/>
  <c r="F214" i="1"/>
  <c r="F173" i="1"/>
  <c r="F277" i="1"/>
  <c r="F69" i="1"/>
  <c r="F80" i="1"/>
  <c r="F171" i="1"/>
  <c r="F17" i="1"/>
  <c r="F81" i="1"/>
  <c r="F170" i="1"/>
  <c r="F334" i="1"/>
  <c r="F333" i="1"/>
  <c r="F253" i="1"/>
  <c r="F52" i="1"/>
  <c r="F168" i="1"/>
  <c r="F169" i="1"/>
  <c r="F313" i="1"/>
  <c r="F314" i="1"/>
  <c r="F132" i="1"/>
  <c r="F25" i="1"/>
  <c r="F278" i="1"/>
  <c r="F131" i="1"/>
  <c r="F369" i="1"/>
  <c r="F130" i="1"/>
  <c r="F368" i="1"/>
  <c r="F36" i="1"/>
  <c r="F136" i="1"/>
  <c r="F216" i="1"/>
  <c r="F35" i="1"/>
  <c r="F95" i="1"/>
  <c r="F137" i="1"/>
  <c r="F217" i="1"/>
  <c r="F331" i="1"/>
  <c r="F393" i="1"/>
  <c r="F218" i="1"/>
  <c r="F391" i="1"/>
  <c r="F392" i="1"/>
  <c r="F140" i="1"/>
  <c r="F286" i="1"/>
  <c r="F385" i="1"/>
  <c r="F285" i="1"/>
  <c r="F284" i="1"/>
  <c r="F283" i="1"/>
  <c r="F386" i="1"/>
  <c r="F45" i="1"/>
  <c r="F387" i="1"/>
  <c r="F172" i="1"/>
  <c r="F276" i="1"/>
  <c r="F211" i="1"/>
  <c r="F273" i="1"/>
  <c r="F66" i="1"/>
  <c r="F13" i="1"/>
  <c r="F40" i="1"/>
  <c r="F272" i="1"/>
  <c r="F39" i="1"/>
  <c r="F227" i="1"/>
  <c r="F271" i="1"/>
  <c r="F225" i="1"/>
  <c r="F226" i="1"/>
  <c r="F110" i="1"/>
  <c r="F357" i="1"/>
  <c r="F358" i="1"/>
  <c r="F65" i="1"/>
  <c r="F274" i="1"/>
  <c r="F20" i="1"/>
  <c r="F116" i="1"/>
  <c r="F196" i="1"/>
  <c r="F240" i="1"/>
  <c r="F19" i="1"/>
  <c r="F155" i="1"/>
  <c r="F195" i="1"/>
  <c r="F265" i="1"/>
  <c r="F362" i="1"/>
  <c r="F98" i="1"/>
  <c r="F154" i="1"/>
  <c r="F238" i="1"/>
  <c r="F323" i="1"/>
  <c r="F363" i="1"/>
  <c r="F117" i="1"/>
  <c r="F364" i="1"/>
  <c r="F197" i="1"/>
  <c r="F322" i="1"/>
  <c r="F255" i="1"/>
  <c r="F311" i="1"/>
  <c r="F390" i="1"/>
  <c r="F310" i="1"/>
  <c r="F309" i="1"/>
  <c r="F384" i="1"/>
  <c r="F383" i="1"/>
  <c r="F28" i="1"/>
  <c r="F135" i="1"/>
  <c r="F282" i="1"/>
  <c r="F176" i="1"/>
  <c r="F208" i="1"/>
  <c r="F300" i="1"/>
  <c r="F299" i="1"/>
  <c r="F49" i="1"/>
  <c r="F145" i="1"/>
  <c r="F209" i="1"/>
  <c r="F257" i="1"/>
  <c r="F50" i="1"/>
  <c r="F146" i="1"/>
  <c r="F94" i="1"/>
  <c r="F349" i="1"/>
  <c r="F353" i="1"/>
  <c r="F381" i="1"/>
  <c r="F382" i="1"/>
  <c r="F210" i="1"/>
  <c r="F93" i="1"/>
  <c r="F308" i="1"/>
  <c r="F89" i="1"/>
  <c r="F346" i="1"/>
  <c r="F46" i="1"/>
  <c r="F254" i="1"/>
  <c r="F90" i="1"/>
  <c r="F301" i="1"/>
  <c r="F292" i="1"/>
  <c r="F103" i="1"/>
  <c r="F231" i="1"/>
  <c r="F70" i="1"/>
  <c r="F318" i="1"/>
  <c r="F7" i="1"/>
  <c r="F149" i="1"/>
  <c r="F293" i="1"/>
  <c r="F228" i="1"/>
  <c r="F99" i="1"/>
  <c r="F394" i="1"/>
  <c r="F16" i="1"/>
  <c r="F252" i="1"/>
  <c r="F332" i="1"/>
  <c r="F79" i="1"/>
  <c r="F123" i="1"/>
  <c r="F41" i="1"/>
  <c r="F182" i="1"/>
  <c r="F280" i="1"/>
  <c r="F279" i="1"/>
  <c r="F26" i="1"/>
  <c r="F133" i="1"/>
  <c r="F8" i="1"/>
  <c r="F76" i="1"/>
  <c r="F104" i="1"/>
  <c r="F192" i="1"/>
  <c r="F232" i="1"/>
  <c r="F320" i="1"/>
  <c r="F75" i="1"/>
  <c r="F105" i="1"/>
  <c r="F319" i="1"/>
  <c r="F150" i="1"/>
  <c r="F294" i="1"/>
  <c r="F34" i="1"/>
  <c r="F355" i="1"/>
  <c r="F356" i="1"/>
  <c r="F185" i="1"/>
  <c r="F30" i="1"/>
  <c r="F60" i="1"/>
  <c r="F340" i="1"/>
  <c r="F247" i="1"/>
  <c r="F370" i="1"/>
  <c r="F186" i="1"/>
  <c r="F29" i="1"/>
  <c r="F84" i="1"/>
  <c r="F220" i="1"/>
  <c r="F83" i="1"/>
  <c r="F221" i="1"/>
  <c r="F324" i="1"/>
  <c r="F267" i="1"/>
  <c r="F325" i="1"/>
  <c r="F266" i="1"/>
  <c r="F100" i="1"/>
  <c r="F148" i="1"/>
  <c r="F304" i="1"/>
  <c r="F147" i="1"/>
  <c r="F305" i="1"/>
  <c r="F102" i="1"/>
  <c r="F230" i="1"/>
  <c r="F306" i="1"/>
  <c r="F395" i="1"/>
  <c r="F396" i="1"/>
  <c r="F101" i="1"/>
  <c r="F229" i="1"/>
  <c r="F71" i="1"/>
  <c r="F287" i="1"/>
  <c r="F315" i="1"/>
  <c r="F9" i="1"/>
  <c r="F193" i="1"/>
  <c r="F233" i="1"/>
  <c r="F354" i="1"/>
  <c r="F106" i="1"/>
  <c r="F48" i="1"/>
  <c r="F92" i="1"/>
  <c r="F144" i="1"/>
  <c r="F256" i="1"/>
  <c r="F175" i="1"/>
  <c r="F207" i="1"/>
  <c r="F298" i="1"/>
  <c r="F348" i="1"/>
  <c r="F379" i="1"/>
  <c r="F380" i="1"/>
  <c r="F160" i="1"/>
  <c r="F62" i="1"/>
  <c r="F342" i="1"/>
  <c r="F372" i="1"/>
  <c r="F212" i="1"/>
  <c r="F67" i="1"/>
  <c r="F275" i="1"/>
  <c r="F10" i="1"/>
  <c r="F213" i="1"/>
  <c r="F64" i="1"/>
  <c r="F164" i="1"/>
  <c r="F344" i="1"/>
  <c r="F63" i="1"/>
  <c r="F163" i="1"/>
  <c r="F251" i="1"/>
  <c r="F249" i="1"/>
  <c r="F250" i="1"/>
  <c r="F345" i="1"/>
  <c r="F373" i="1"/>
  <c r="F374" i="1"/>
  <c r="F343" i="1"/>
  <c r="F128" i="1"/>
  <c r="F296" i="1"/>
  <c r="F129" i="1"/>
  <c r="F297" i="1"/>
  <c r="F27" i="1"/>
  <c r="F281" i="1"/>
  <c r="F134" i="1"/>
  <c r="P6" i="4"/>
  <c r="K6" i="4"/>
  <c r="L6" i="4"/>
  <c r="M6" i="4"/>
  <c r="J6" i="4"/>
  <c r="O6" i="4"/>
  <c r="N6" i="4"/>
  <c r="Q6" i="4" l="1"/>
  <c r="K7" i="4"/>
  <c r="M7" i="4"/>
  <c r="N7" i="4"/>
  <c r="O7" i="4"/>
  <c r="P7" i="4"/>
  <c r="L7" i="4"/>
  <c r="J7" i="4"/>
  <c r="Q7" i="4" l="1"/>
  <c r="J8" i="4"/>
  <c r="L8" i="4"/>
  <c r="K8" i="4"/>
  <c r="M8" i="4"/>
  <c r="N8" i="4"/>
  <c r="P8" i="4"/>
  <c r="O8" i="4"/>
  <c r="Q8" i="4" l="1"/>
  <c r="K9" i="4"/>
  <c r="M9" i="4"/>
  <c r="L9" i="4"/>
  <c r="P9" i="4"/>
  <c r="J9" i="4"/>
  <c r="O9" i="4"/>
  <c r="N9" i="4"/>
  <c r="Q9" i="4" l="1"/>
</calcChain>
</file>

<file path=xl/sharedStrings.xml><?xml version="1.0" encoding="utf-8"?>
<sst xmlns="http://schemas.openxmlformats.org/spreadsheetml/2006/main" count="3919" uniqueCount="937">
  <si>
    <t>perte TT9</t>
  </si>
  <si>
    <t>week</t>
  </si>
  <si>
    <t>poste</t>
  </si>
  <si>
    <t>équipe</t>
  </si>
  <si>
    <t>N°</t>
  </si>
  <si>
    <t>description</t>
  </si>
  <si>
    <t>weekplan</t>
  </si>
  <si>
    <t>plan</t>
  </si>
  <si>
    <t>fait</t>
  </si>
  <si>
    <t>reste à produire</t>
  </si>
  <si>
    <t>TT9 - 1</t>
  </si>
  <si>
    <t>prise TT9</t>
  </si>
  <si>
    <t>garvens</t>
  </si>
  <si>
    <t>TT9 - 3</t>
  </si>
  <si>
    <t>TT9 - 2</t>
  </si>
  <si>
    <t>Dimanche nuit</t>
  </si>
  <si>
    <t>lundi matin</t>
  </si>
  <si>
    <t>lundi aprem</t>
  </si>
  <si>
    <t>lundi nuit</t>
  </si>
  <si>
    <t>mardi matin</t>
  </si>
  <si>
    <t>mardi aprem</t>
  </si>
  <si>
    <t>mardi nuit</t>
  </si>
  <si>
    <t>mercredi matin</t>
  </si>
  <si>
    <t>mercredi aprem</t>
  </si>
  <si>
    <t>mercredi nuit</t>
  </si>
  <si>
    <t>jeudi matin</t>
  </si>
  <si>
    <t>jeudi aprem</t>
  </si>
  <si>
    <t>jeudi nuit</t>
  </si>
  <si>
    <t>vendredi matin</t>
  </si>
  <si>
    <t>vendredi aprem</t>
  </si>
  <si>
    <t>vendredi nuit</t>
  </si>
  <si>
    <t>samedi matin</t>
  </si>
  <si>
    <t>samedi aprem</t>
  </si>
  <si>
    <t>samedi nuit</t>
  </si>
  <si>
    <t>P1W1</t>
  </si>
  <si>
    <t>P1W2</t>
  </si>
  <si>
    <t>P1W3</t>
  </si>
  <si>
    <t>P1W4</t>
  </si>
  <si>
    <t>P2W1</t>
  </si>
  <si>
    <t>P2W2</t>
  </si>
  <si>
    <t>P2W3</t>
  </si>
  <si>
    <t>P2W4</t>
  </si>
  <si>
    <t>P3W1</t>
  </si>
  <si>
    <t>P3W2</t>
  </si>
  <si>
    <t>P3W3</t>
  </si>
  <si>
    <t>P3W4</t>
  </si>
  <si>
    <t>P4W1</t>
  </si>
  <si>
    <t>P4W2</t>
  </si>
  <si>
    <t>P4W3</t>
  </si>
  <si>
    <t>P4W4</t>
  </si>
  <si>
    <t>P5W1</t>
  </si>
  <si>
    <t>P5W2</t>
  </si>
  <si>
    <t>P5W3</t>
  </si>
  <si>
    <t>P5W4</t>
  </si>
  <si>
    <t>P6W1</t>
  </si>
  <si>
    <t>P6W2</t>
  </si>
  <si>
    <t>P6W3</t>
  </si>
  <si>
    <t>P6W4</t>
  </si>
  <si>
    <t>P7W1</t>
  </si>
  <si>
    <t>P7W2</t>
  </si>
  <si>
    <t>P7W3</t>
  </si>
  <si>
    <t>P7W4</t>
  </si>
  <si>
    <t>P8W1</t>
  </si>
  <si>
    <t>P8W2</t>
  </si>
  <si>
    <t>P8W3</t>
  </si>
  <si>
    <t>P8W4</t>
  </si>
  <si>
    <t>P9W1</t>
  </si>
  <si>
    <t>P9W2</t>
  </si>
  <si>
    <t>P9W3</t>
  </si>
  <si>
    <t>P9W4</t>
  </si>
  <si>
    <t>P10W1</t>
  </si>
  <si>
    <t>P10W2</t>
  </si>
  <si>
    <t>P10W3</t>
  </si>
  <si>
    <t>P10W4</t>
  </si>
  <si>
    <t>P11W1</t>
  </si>
  <si>
    <t>P11W2</t>
  </si>
  <si>
    <t>P11W3</t>
  </si>
  <si>
    <t>P11W4</t>
  </si>
  <si>
    <t>P12W1</t>
  </si>
  <si>
    <t>P12W2</t>
  </si>
  <si>
    <t>P12W3</t>
  </si>
  <si>
    <t>P12W4</t>
  </si>
  <si>
    <t>P13W1</t>
  </si>
  <si>
    <t>P13W2</t>
  </si>
  <si>
    <t>P13W3</t>
  </si>
  <si>
    <t>P13W4</t>
  </si>
  <si>
    <t>P13W5</t>
  </si>
  <si>
    <t>Orange</t>
  </si>
  <si>
    <t>Bleu</t>
  </si>
  <si>
    <t>Vert</t>
  </si>
  <si>
    <t>Rouge</t>
  </si>
  <si>
    <t>Extra</t>
  </si>
  <si>
    <t>dimanche matin</t>
  </si>
  <si>
    <t>dimanche aprem</t>
  </si>
  <si>
    <t>code article</t>
  </si>
  <si>
    <t>liste item.recette</t>
  </si>
  <si>
    <t>désignation</t>
  </si>
  <si>
    <t>sauce.recette</t>
  </si>
  <si>
    <t>poids sauce</t>
  </si>
  <si>
    <t>Poids batch</t>
  </si>
  <si>
    <t>Nb de pochons / batch</t>
  </si>
  <si>
    <t>Poids Riz</t>
  </si>
  <si>
    <t>code sauce</t>
  </si>
  <si>
    <t>blé/rice</t>
  </si>
  <si>
    <t>sauce concentrate</t>
  </si>
  <si>
    <t>batch en KG</t>
  </si>
  <si>
    <t>AA48V</t>
  </si>
  <si>
    <t>UBric 6*250g Milk rice DE</t>
  </si>
  <si>
    <t>RMC</t>
  </si>
  <si>
    <t>BAT</t>
  </si>
  <si>
    <t>UB basmati jasmin</t>
  </si>
  <si>
    <t>AA49A</t>
  </si>
  <si>
    <t>UBric 6*250g Milk rice Vanilla DE</t>
  </si>
  <si>
    <t>RMV</t>
  </si>
  <si>
    <t>RB2</t>
  </si>
  <si>
    <t>UB basmati 130g</t>
  </si>
  <si>
    <t>AA54N</t>
  </si>
  <si>
    <t>UBric 6*250g Lgrain prom ris DE</t>
  </si>
  <si>
    <t>RLG</t>
  </si>
  <si>
    <t>RBI</t>
  </si>
  <si>
    <t>UB basmati</t>
  </si>
  <si>
    <t>AA54R</t>
  </si>
  <si>
    <t>UBric 6*250g Basmati promo ris DE</t>
  </si>
  <si>
    <t>RBS</t>
  </si>
  <si>
    <t>UB basmati 130g UK</t>
  </si>
  <si>
    <t>AA54T</t>
  </si>
  <si>
    <t>UBric 6*250g Tom&amp;Basil promo ris DE</t>
  </si>
  <si>
    <t>RMD</t>
  </si>
  <si>
    <t>RBT</t>
  </si>
  <si>
    <t>UB basmati FR</t>
  </si>
  <si>
    <t>AA66H</t>
  </si>
  <si>
    <t>UBric 130g Long grain pouch UK</t>
  </si>
  <si>
    <t>RLO</t>
  </si>
  <si>
    <t>RCA</t>
  </si>
  <si>
    <t>UB cantonais</t>
  </si>
  <si>
    <t>AA66K</t>
  </si>
  <si>
    <t>UBric 130g Basmati pouch UK</t>
  </si>
  <si>
    <t>RCM</t>
  </si>
  <si>
    <t>UB rissoto mushroom</t>
  </si>
  <si>
    <t>AA66M</t>
  </si>
  <si>
    <t>UBric 130g Wholegrain pouch UK</t>
  </si>
  <si>
    <t>RWH</t>
  </si>
  <si>
    <t>RDJ</t>
  </si>
  <si>
    <t>UB djuvec</t>
  </si>
  <si>
    <t>AA66P</t>
  </si>
  <si>
    <t>UBric 130g Pilau UK</t>
  </si>
  <si>
    <t>RPL</t>
  </si>
  <si>
    <t>UB long grain</t>
  </si>
  <si>
    <t>AA90E</t>
  </si>
  <si>
    <t>UBric 6*250g TexMex DE</t>
  </si>
  <si>
    <t>RTM</t>
  </si>
  <si>
    <t>UB long grain 130g</t>
  </si>
  <si>
    <t>AC09B</t>
  </si>
  <si>
    <t>UBric 12*250g Med Pouch DE</t>
  </si>
  <si>
    <t>UB méditerranien</t>
  </si>
  <si>
    <t>AC09D</t>
  </si>
  <si>
    <t>UB Nature/ Lg</t>
  </si>
  <si>
    <t>UB Nature/ Long grain</t>
  </si>
  <si>
    <t>RME</t>
  </si>
  <si>
    <t>UB mexicain</t>
  </si>
  <si>
    <t>AC09E</t>
  </si>
  <si>
    <t>UB Basmati</t>
  </si>
  <si>
    <t>RMU</t>
  </si>
  <si>
    <t>UB mushroom</t>
  </si>
  <si>
    <t>ACT51</t>
  </si>
  <si>
    <t>UBric 12*250g Med PM F</t>
  </si>
  <si>
    <t>RRB</t>
  </si>
  <si>
    <t>UB risi bisi</t>
  </si>
  <si>
    <t>ACT57</t>
  </si>
  <si>
    <t>UBric 12*250g Cantonais PM F</t>
  </si>
  <si>
    <t>RRT</t>
  </si>
  <si>
    <t>UB italian herbe</t>
  </si>
  <si>
    <t>ACT60</t>
  </si>
  <si>
    <t>UBric 12*250g Paella PM F</t>
  </si>
  <si>
    <t>RPA</t>
  </si>
  <si>
    <t>RVP</t>
  </si>
  <si>
    <t>UB veg pilau</t>
  </si>
  <si>
    <t>ACT68</t>
  </si>
  <si>
    <t>UBric 12*250g Mushroom PM F</t>
  </si>
  <si>
    <t>RWG</t>
  </si>
  <si>
    <t>UB wholegrain</t>
  </si>
  <si>
    <t>ACT71</t>
  </si>
  <si>
    <t>UBric 12*250g Tom&amp;Olive PM F</t>
  </si>
  <si>
    <t>RTO</t>
  </si>
  <si>
    <t>UB wholegrain 130g</t>
  </si>
  <si>
    <t>ACT77</t>
  </si>
  <si>
    <t>EBLY 12*220G Tom&amp;B PM F</t>
  </si>
  <si>
    <t>WTN</t>
  </si>
  <si>
    <t>956.429</t>
  </si>
  <si>
    <t>EB tomate basilic</t>
  </si>
  <si>
    <t>AD17V</t>
  </si>
  <si>
    <t>UBric 130g Basmati pouch FR</t>
  </si>
  <si>
    <t>WN</t>
  </si>
  <si>
    <t>EB nature</t>
  </si>
  <si>
    <t>AD17W</t>
  </si>
  <si>
    <t>UBric 130g Mediter. pouch FR</t>
  </si>
  <si>
    <t>RMS</t>
  </si>
  <si>
    <t>RID</t>
  </si>
  <si>
    <t>UB pilau</t>
  </si>
  <si>
    <t>AD42C</t>
  </si>
  <si>
    <t>UBric Express LGrain 6*250g AU</t>
  </si>
  <si>
    <t>UB tomate olive</t>
  </si>
  <si>
    <t>AD42D</t>
  </si>
  <si>
    <t>UBric Basmati 6*250g Pouch AU</t>
  </si>
  <si>
    <t>RCH</t>
  </si>
  <si>
    <t>UB chinois</t>
  </si>
  <si>
    <t>AD53A</t>
  </si>
  <si>
    <t>UB LGrain JO Promo 6*250g GB</t>
  </si>
  <si>
    <t>RLR</t>
  </si>
  <si>
    <t>UB Lemon</t>
  </si>
  <si>
    <t>AD68N</t>
  </si>
  <si>
    <t>UBric 6*250g 3 cheese AU</t>
  </si>
  <si>
    <t>R3F</t>
  </si>
  <si>
    <t>UB paella</t>
  </si>
  <si>
    <t>ADJ45</t>
  </si>
  <si>
    <t>UBric 12*250g Cantonais lidl F</t>
  </si>
  <si>
    <t>UB 3 cheese</t>
  </si>
  <si>
    <t>ADJ51</t>
  </si>
  <si>
    <t>UBric 12*250g Lemon lidl Pouch F</t>
  </si>
  <si>
    <t>RLW</t>
  </si>
  <si>
    <t>UB long grain &amp; Wild</t>
  </si>
  <si>
    <t>ADJ55</t>
  </si>
  <si>
    <t>UBric 12*250g Med lidl Pouch F</t>
  </si>
  <si>
    <t>RSM</t>
  </si>
  <si>
    <t>UB spicy mexicain</t>
  </si>
  <si>
    <t>AE58B</t>
  </si>
  <si>
    <t>UBric Express Basmati 250g BULK</t>
  </si>
  <si>
    <t>UB pilau 130g</t>
  </si>
  <si>
    <t>AE58N</t>
  </si>
  <si>
    <t>UBric 250g Long grain DE BULK</t>
  </si>
  <si>
    <t>UB tex mex</t>
  </si>
  <si>
    <t>AE58V</t>
  </si>
  <si>
    <t>UBric 250g Mexican DE BULK</t>
  </si>
  <si>
    <t>AE59A</t>
  </si>
  <si>
    <t>UBRic 250gr Mediter. DE BULK</t>
  </si>
  <si>
    <t>AFD48</t>
  </si>
  <si>
    <t>UBric 6*250g Cant 33% F</t>
  </si>
  <si>
    <t>AFD57</t>
  </si>
  <si>
    <t>UBric 6*250g Med 33% F</t>
  </si>
  <si>
    <t>AFP03</t>
  </si>
  <si>
    <t>UBric 12*250g Canto 33% FR</t>
  </si>
  <si>
    <t>AFP11</t>
  </si>
  <si>
    <t>UBric 12*250g Med 33% FR</t>
  </si>
  <si>
    <t>AG82J</t>
  </si>
  <si>
    <t>UBRIC Basmati &amp; Jasmin 6*250g DE</t>
  </si>
  <si>
    <t>AGK03</t>
  </si>
  <si>
    <t>UBRIC 6*165G Long grain UK</t>
  </si>
  <si>
    <t>RSL</t>
  </si>
  <si>
    <t>AGK07</t>
  </si>
  <si>
    <t>UBRIC 6*165G Pilau UK</t>
  </si>
  <si>
    <t>RAP</t>
  </si>
  <si>
    <t>AGK10</t>
  </si>
  <si>
    <t>UBRIC 6*165G Mexicain UK</t>
  </si>
  <si>
    <t>RAM</t>
  </si>
  <si>
    <t>AGK20</t>
  </si>
  <si>
    <t>UB Egg Fried 165g</t>
  </si>
  <si>
    <t>AJ83P</t>
  </si>
  <si>
    <t>UB Basmati Rice PROMO 6*250g GB</t>
  </si>
  <si>
    <t>AJ83V</t>
  </si>
  <si>
    <t>UB LongGrain Rice PROMO 6*250g GB</t>
  </si>
  <si>
    <t>AJF97</t>
  </si>
  <si>
    <t>UBric 12*250g Bas Taragon FR</t>
  </si>
  <si>
    <t>RTG</t>
  </si>
  <si>
    <t>AJG10</t>
  </si>
  <si>
    <t>UBric 12*250g Petits legumes FR</t>
  </si>
  <si>
    <t>RJP</t>
  </si>
  <si>
    <t>AM68A</t>
  </si>
  <si>
    <t>UBRIC LG&amp;Wild 12*250G FR</t>
  </si>
  <si>
    <t>AM68B</t>
  </si>
  <si>
    <t>UB Lg&amp;wild</t>
  </si>
  <si>
    <t>AM68C</t>
  </si>
  <si>
    <t>UBric 6*250g Paella Pouch DE</t>
  </si>
  <si>
    <t>AMC81</t>
  </si>
  <si>
    <t>UBric 6*250g 3 cheese DE</t>
  </si>
  <si>
    <t>AMF46</t>
  </si>
  <si>
    <t>UBric Basmati Jamie promo 6*250G GB</t>
  </si>
  <si>
    <t>AMV77</t>
  </si>
  <si>
    <t>UBRIC Chicken&amp;Mush 6*250G POU DE</t>
  </si>
  <si>
    <t>AN367</t>
  </si>
  <si>
    <t>UBric 6*250G Med Pouch F</t>
  </si>
  <si>
    <t>AN381</t>
  </si>
  <si>
    <t>UBric 6*250G Basmati Pouch F</t>
  </si>
  <si>
    <t>AN75Y</t>
  </si>
  <si>
    <t>UBric 12*250g Wholegrain Pouch F</t>
  </si>
  <si>
    <t>ANC64</t>
  </si>
  <si>
    <t>UBric 6*250g TOM&amp;ITLN RIS D</t>
  </si>
  <si>
    <t>APK25</t>
  </si>
  <si>
    <t>UB Mushroom 33% 12*250g FR</t>
  </si>
  <si>
    <t>APK28</t>
  </si>
  <si>
    <t>UBric Tom&amp;Olive 33% 12*250g FR</t>
  </si>
  <si>
    <t>APW85</t>
  </si>
  <si>
    <t>UB Basmati Taragon</t>
  </si>
  <si>
    <t>AS55M</t>
  </si>
  <si>
    <t>UBric 6*250g LG Curry DE AU</t>
  </si>
  <si>
    <t>AV08A</t>
  </si>
  <si>
    <t>Milk Rice Classic</t>
  </si>
  <si>
    <t>AV09Y</t>
  </si>
  <si>
    <t>Milk Rice Vanilla</t>
  </si>
  <si>
    <t>AV10B</t>
  </si>
  <si>
    <t>UB Tex Mex (Chili)</t>
  </si>
  <si>
    <t>AV10D</t>
  </si>
  <si>
    <t>UB 3 Cheese</t>
  </si>
  <si>
    <t>AV10F</t>
  </si>
  <si>
    <t>UB Chicken &amp; Mushroom</t>
  </si>
  <si>
    <t>AV12G</t>
  </si>
  <si>
    <t>UB Risotto Tomato &amp; Italian Herbs</t>
  </si>
  <si>
    <t>AV12K</t>
  </si>
  <si>
    <t>AV12N</t>
  </si>
  <si>
    <t>Basmati &amp; Jasmin (thai)</t>
  </si>
  <si>
    <t>AV12P</t>
  </si>
  <si>
    <t>AV12S</t>
  </si>
  <si>
    <t>AV14H</t>
  </si>
  <si>
    <t>UB Chinoise</t>
  </si>
  <si>
    <t>AV14K</t>
  </si>
  <si>
    <t>UB Djuvec</t>
  </si>
  <si>
    <t>AV14M</t>
  </si>
  <si>
    <t>UB Risi bisi</t>
  </si>
  <si>
    <t>AV17N</t>
  </si>
  <si>
    <t>UB Tomate&amp;ho</t>
  </si>
  <si>
    <t>AV17T</t>
  </si>
  <si>
    <t>UB Méditerran.</t>
  </si>
  <si>
    <t>AV17X</t>
  </si>
  <si>
    <t>UB Paëlla</t>
  </si>
  <si>
    <t>AV17Y</t>
  </si>
  <si>
    <t>UB Mexicaine</t>
  </si>
  <si>
    <t>AV18F</t>
  </si>
  <si>
    <t>AV18G</t>
  </si>
  <si>
    <t>AV18H</t>
  </si>
  <si>
    <t>AV18J</t>
  </si>
  <si>
    <t>UB Vegetables Pilau</t>
  </si>
  <si>
    <t>AV18K</t>
  </si>
  <si>
    <t>AV18L</t>
  </si>
  <si>
    <t>UB Cantonaise</t>
  </si>
  <si>
    <t>AV18M</t>
  </si>
  <si>
    <t>AV18N</t>
  </si>
  <si>
    <t>UB Pilau</t>
  </si>
  <si>
    <t>AV18P</t>
  </si>
  <si>
    <t>EBLY Nature</t>
  </si>
  <si>
    <t>AV18R</t>
  </si>
  <si>
    <t>AV18T</t>
  </si>
  <si>
    <t>AV18V</t>
  </si>
  <si>
    <t>AV18Y</t>
  </si>
  <si>
    <t>AV19A</t>
  </si>
  <si>
    <t>AV19B</t>
  </si>
  <si>
    <t>AV28G</t>
  </si>
  <si>
    <t>UBric 12*250g Veg Pilau FR</t>
  </si>
  <si>
    <t>AV92H</t>
  </si>
  <si>
    <t>AV92L</t>
  </si>
  <si>
    <t>AX01H</t>
  </si>
  <si>
    <t>UBric 12*250g Paella Pouch FR2</t>
  </si>
  <si>
    <t>AX01M</t>
  </si>
  <si>
    <t>UBric 12*250g Med Pouch F2</t>
  </si>
  <si>
    <t>AX02S</t>
  </si>
  <si>
    <t>UBric 12*250g Cantonais Pouch F2</t>
  </si>
  <si>
    <t>AX03B</t>
  </si>
  <si>
    <t>UBric 12*250g Basmati Pouch FR2</t>
  </si>
  <si>
    <t>AX04E</t>
  </si>
  <si>
    <t>UBric 6*250g Wholegrain Pouch CH</t>
  </si>
  <si>
    <t>AX05E</t>
  </si>
  <si>
    <t>AX05L</t>
  </si>
  <si>
    <t>UBric 6*250g TexMex CH</t>
  </si>
  <si>
    <t>AX433</t>
  </si>
  <si>
    <t>UBric 6*250G LG Pouch D Au</t>
  </si>
  <si>
    <t>AX439</t>
  </si>
  <si>
    <t>UBric 6*250G Basmati Pouch  D Au</t>
  </si>
  <si>
    <t>AX442</t>
  </si>
  <si>
    <t>UBric 6*250G medit Pou D Au</t>
  </si>
  <si>
    <t>AX468</t>
  </si>
  <si>
    <t>UBric 6*250g Lg Pouch N DK S FI</t>
  </si>
  <si>
    <t>AX473</t>
  </si>
  <si>
    <t>UBric 6*250g Basmati Pch N DK S SF</t>
  </si>
  <si>
    <t>AX475</t>
  </si>
  <si>
    <t>UBric 6*250g Pilau Pch N DK S SF</t>
  </si>
  <si>
    <t>AY18E</t>
  </si>
  <si>
    <t>UBric 12*250g Wholegrain Pouch BE</t>
  </si>
  <si>
    <t>BA49D</t>
  </si>
  <si>
    <t>UBRIC MEDIT POUCH 6*250G COPACKING</t>
  </si>
  <si>
    <t>BA49E</t>
  </si>
  <si>
    <t>UBRIC LONGGRAIN 6*250G LG COPACKING</t>
  </si>
  <si>
    <t>BA49F</t>
  </si>
  <si>
    <t>UBRIC 6*250G MEXICAN COPACKING</t>
  </si>
  <si>
    <t>BA49G</t>
  </si>
  <si>
    <t>UBRIC BASMATI POUCH 6*250G COPACKIN</t>
  </si>
  <si>
    <t>BC821</t>
  </si>
  <si>
    <t>EBL 6*220G Nature Pouch F</t>
  </si>
  <si>
    <t>BD71R</t>
  </si>
  <si>
    <t>UBRIC Basmati &amp; Jasmin 6*250g S/SF</t>
  </si>
  <si>
    <t>BD71Y</t>
  </si>
  <si>
    <t>UBRIC Basmati &amp; Jasmin 6*250g N/DK</t>
  </si>
  <si>
    <t>BK58D</t>
  </si>
  <si>
    <t>BL76V</t>
  </si>
  <si>
    <t>UBric 12*250g TomatOlive Pouch FR</t>
  </si>
  <si>
    <t>BL77H</t>
  </si>
  <si>
    <t>UBric 12*250g Lem.&amp; Ros.Pouch FR</t>
  </si>
  <si>
    <t>BL77M</t>
  </si>
  <si>
    <t>UB EXP Mushroom Pou 12*250g FR</t>
  </si>
  <si>
    <t>BM79M</t>
  </si>
  <si>
    <t>UBric 12*250g Basmati Pouch FR</t>
  </si>
  <si>
    <t>BM79R</t>
  </si>
  <si>
    <t>UBric 12*250g Cantonais Pouch FR</t>
  </si>
  <si>
    <t>BM79T</t>
  </si>
  <si>
    <t>UBric 12*250g Med Pouch FR</t>
  </si>
  <si>
    <t>BREAK</t>
  </si>
  <si>
    <t>Arret planifié entre 2 runs</t>
  </si>
  <si>
    <t>STP</t>
  </si>
  <si>
    <t>DC634</t>
  </si>
  <si>
    <t>EBL 6*220G Curry Pouch DEU AUT</t>
  </si>
  <si>
    <t>WCU</t>
  </si>
  <si>
    <t>DC709</t>
  </si>
  <si>
    <t>EBL 6*220G Tom  Bas DEU AUT</t>
  </si>
  <si>
    <t>WTB</t>
  </si>
  <si>
    <t>956.431</t>
  </si>
  <si>
    <t>DH776</t>
  </si>
  <si>
    <t>EBL 6*220G Original DEU AUT</t>
  </si>
  <si>
    <t>DX959</t>
  </si>
  <si>
    <t>UBric Basmati 6*250g UK</t>
  </si>
  <si>
    <t>DX960</t>
  </si>
  <si>
    <t>Ubric Chinese Style 6*250g GB</t>
  </si>
  <si>
    <t>RHC</t>
  </si>
  <si>
    <t>DX962</t>
  </si>
  <si>
    <t>UB Egg Fried</t>
  </si>
  <si>
    <t>DX964</t>
  </si>
  <si>
    <t>UB Long grain 6*250g UK</t>
  </si>
  <si>
    <t>EF352</t>
  </si>
  <si>
    <t>UBric 6*250g Veg Pilau CH</t>
  </si>
  <si>
    <t>EF356</t>
  </si>
  <si>
    <t>UBric 6*250g basmati pouch CH</t>
  </si>
  <si>
    <t>EF358</t>
  </si>
  <si>
    <t>UBric 6*250g Langkorn LGrain Pch CH</t>
  </si>
  <si>
    <t>EG154</t>
  </si>
  <si>
    <t>SWric Cantonaise 6*250g Pou FR</t>
  </si>
  <si>
    <t>SWC</t>
  </si>
  <si>
    <t>EG159</t>
  </si>
  <si>
    <t>SW Thaï</t>
  </si>
  <si>
    <t>FJ005</t>
  </si>
  <si>
    <t>FJ007</t>
  </si>
  <si>
    <t>SWric Cantonaise 6*250g Pou B</t>
  </si>
  <si>
    <t>FM392</t>
  </si>
  <si>
    <t>UBric medit 6*250g CH</t>
  </si>
  <si>
    <t>GB456</t>
  </si>
  <si>
    <t>UBric Tomato&amp;Basil GB IRL</t>
  </si>
  <si>
    <t>GR694</t>
  </si>
  <si>
    <t>UBric 6*250G Indian Pilau D Au</t>
  </si>
  <si>
    <t>HC752</t>
  </si>
  <si>
    <t>SWric Cantonaise 6*250g Pou CHE</t>
  </si>
  <si>
    <t>HM125</t>
  </si>
  <si>
    <t>UBric 6*250G Chinese D A</t>
  </si>
  <si>
    <t>JE234</t>
  </si>
  <si>
    <t>UBric 6*250g Mexican Pou Scandnva</t>
  </si>
  <si>
    <t>JE243</t>
  </si>
  <si>
    <t>UBric 6*250g Chinese Pouch Scandnva</t>
  </si>
  <si>
    <t>JE245</t>
  </si>
  <si>
    <t>UBric 6*250g Tom&amp;Bas Pouch Scandnva</t>
  </si>
  <si>
    <t>JM168</t>
  </si>
  <si>
    <t>UBric 6*250g mexican D A</t>
  </si>
  <si>
    <t>JM169</t>
  </si>
  <si>
    <t>UBric 6*250g Risi Bisi Pouch D A</t>
  </si>
  <si>
    <t>KH128</t>
  </si>
  <si>
    <t>UBric 12*250g LG Pouch F B</t>
  </si>
  <si>
    <t>KH154</t>
  </si>
  <si>
    <t>UBric 12*250G Basmati Pouch F B</t>
  </si>
  <si>
    <t>KH217</t>
  </si>
  <si>
    <t>UBric 12*250G Med Pouch F B</t>
  </si>
  <si>
    <t>KH222</t>
  </si>
  <si>
    <t>UBric 12*250G Indian/Pilau F B</t>
  </si>
  <si>
    <t>KM968</t>
  </si>
  <si>
    <t>EBL 6*220G Pouch Mexican A D</t>
  </si>
  <si>
    <t>WME</t>
  </si>
  <si>
    <t>KN200</t>
  </si>
  <si>
    <t>EBL 6*220G Pouch Provencal A D</t>
  </si>
  <si>
    <t>WPR</t>
  </si>
  <si>
    <t>KW680</t>
  </si>
  <si>
    <t>EBL 6*220G Natur Pouch Other CH</t>
  </si>
  <si>
    <t>KW685</t>
  </si>
  <si>
    <t>EBL 6*220G Tomato&amp;B Pouch other CH</t>
  </si>
  <si>
    <t>956.422</t>
  </si>
  <si>
    <t>KW694</t>
  </si>
  <si>
    <t>EBL 6*220G Provencal Pouch Other CH</t>
  </si>
  <si>
    <t>KX461</t>
  </si>
  <si>
    <t>EBL 12*220G Nature Pouch F B</t>
  </si>
  <si>
    <t>KX474</t>
  </si>
  <si>
    <t>EBL 12*220G Tomate &amp; Basil F B</t>
  </si>
  <si>
    <t>956.430</t>
  </si>
  <si>
    <t>KX496</t>
  </si>
  <si>
    <t>EBL 12*220G Mexican Pouch F B</t>
  </si>
  <si>
    <t>LB062</t>
  </si>
  <si>
    <t>UBric 12*250G Cantonais Pouch F B</t>
  </si>
  <si>
    <t>LB104</t>
  </si>
  <si>
    <t>UBric 12*250G Tomate&amp;Olive Pou F B</t>
  </si>
  <si>
    <t>LL785</t>
  </si>
  <si>
    <t>EBL 6*220G Nature Pou MIGROS CH</t>
  </si>
  <si>
    <t>LR742</t>
  </si>
  <si>
    <t>UBric 6*250g MEXICAN CH</t>
  </si>
  <si>
    <t>LR743</t>
  </si>
  <si>
    <t>UBric 6*250g RISI BISI CH</t>
  </si>
  <si>
    <t>MG551</t>
  </si>
  <si>
    <t>UBric 12*250g Paella Pouch F  B</t>
  </si>
  <si>
    <t>MG556</t>
  </si>
  <si>
    <t>EBL 12*220G Mushroom Pouch F</t>
  </si>
  <si>
    <t>WMU</t>
  </si>
  <si>
    <t>MG562</t>
  </si>
  <si>
    <t>UBric 6*250g Rice Longgrain &amp; wild</t>
  </si>
  <si>
    <t>MG579</t>
  </si>
  <si>
    <t>UB Campagnard</t>
  </si>
  <si>
    <t>UB Campag.</t>
  </si>
  <si>
    <t>MG582</t>
  </si>
  <si>
    <t>UB Savoured Chiken UK</t>
  </si>
  <si>
    <t>MG584</t>
  </si>
  <si>
    <t>UBric WholeGrain 6*250g UK</t>
  </si>
  <si>
    <t>MH914</t>
  </si>
  <si>
    <t>EBL 6*220G Nature PrixChoc F</t>
  </si>
  <si>
    <t>MJ100</t>
  </si>
  <si>
    <t>EBL 6*220G Tom&amp;Basil PrixChoc F</t>
  </si>
  <si>
    <t>956.434</t>
  </si>
  <si>
    <t>MJ108</t>
  </si>
  <si>
    <t>UBric 6*250g Med PrixChoc F</t>
  </si>
  <si>
    <t>MJ113</t>
  </si>
  <si>
    <t>UBric 6*250g Basmati PrixChoc F</t>
  </si>
  <si>
    <t>MJ115</t>
  </si>
  <si>
    <t>UBric 6*250g Lg PrixChoc F</t>
  </si>
  <si>
    <t>MP262</t>
  </si>
  <si>
    <t>UB Riz Mexicaine 12*250G</t>
  </si>
  <si>
    <t>NF969</t>
  </si>
  <si>
    <t>UBric 6*250G Mushroom F</t>
  </si>
  <si>
    <t>NJ525</t>
  </si>
  <si>
    <t>UB Citron &amp; Romarin 12x250G Pouch F</t>
  </si>
  <si>
    <t>NN148</t>
  </si>
  <si>
    <t>EBL 12*220G Tom Basil F B</t>
  </si>
  <si>
    <t>NN173</t>
  </si>
  <si>
    <t>EBL 6*220G Tom Basil CH</t>
  </si>
  <si>
    <t>956.425</t>
  </si>
  <si>
    <t>NN178</t>
  </si>
  <si>
    <t>EBL 6*220G Tom Bas DE AU</t>
  </si>
  <si>
    <t>956.427</t>
  </si>
  <si>
    <t>NT782</t>
  </si>
  <si>
    <t>UBric 6*250G Paella CH</t>
  </si>
  <si>
    <t>NT859</t>
  </si>
  <si>
    <t>UBric 12*250g Paella Pou F sav an06</t>
  </si>
  <si>
    <t>NW006</t>
  </si>
  <si>
    <t>UB riz complet</t>
  </si>
  <si>
    <t>NW009</t>
  </si>
  <si>
    <t>UBric 6*250G Thaï Jasmin D AU</t>
  </si>
  <si>
    <t>RTH</t>
  </si>
  <si>
    <t>NY134</t>
  </si>
  <si>
    <t>EBL 12*220G salad. Provenc</t>
  </si>
  <si>
    <t>WSP</t>
  </si>
  <si>
    <t>NY155</t>
  </si>
  <si>
    <t>EBL 12*220G salade Orient</t>
  </si>
  <si>
    <t>WSO</t>
  </si>
  <si>
    <t>RB920</t>
  </si>
  <si>
    <t>RC519</t>
  </si>
  <si>
    <t>UB &amp; SW Thaï sweet chili</t>
  </si>
  <si>
    <t>RD719</t>
  </si>
  <si>
    <t>EBL 6*220G Tom&amp;Bas ED Fr</t>
  </si>
  <si>
    <t>956.426</t>
  </si>
  <si>
    <t>RD723</t>
  </si>
  <si>
    <t>UBric 6*250G Basmati ED Fr</t>
  </si>
  <si>
    <t>RE958</t>
  </si>
  <si>
    <t>Ebly Tomate Basilic PX CHOC 6*220G</t>
  </si>
  <si>
    <t>956.428</t>
  </si>
  <si>
    <t>RF341</t>
  </si>
  <si>
    <t>UBric 6*250G Risotto CH</t>
  </si>
  <si>
    <t>RRI</t>
  </si>
  <si>
    <t>RH403</t>
  </si>
  <si>
    <t>EBL 12*220G Mushroom Pouch B</t>
  </si>
  <si>
    <t>RJ329</t>
  </si>
  <si>
    <t>Uncle Ben's 12x250gr Mushroom F</t>
  </si>
  <si>
    <t>RL584</t>
  </si>
  <si>
    <t>RM224</t>
  </si>
  <si>
    <t>U Bric 6*250g Paella Pouch FIN</t>
  </si>
  <si>
    <t>RM231</t>
  </si>
  <si>
    <t>UBric 6*250G Cantonais Pouch FIN</t>
  </si>
  <si>
    <t>RP744</t>
  </si>
  <si>
    <t>UB Basmati &amp; sauvage</t>
  </si>
  <si>
    <t>RR112</t>
  </si>
  <si>
    <t>EBL 6*220G TomBas Pouch F</t>
  </si>
  <si>
    <t>956.432</t>
  </si>
  <si>
    <t>RR127</t>
  </si>
  <si>
    <t>UBric 6*250G Cantonais  F</t>
  </si>
  <si>
    <t>RR277</t>
  </si>
  <si>
    <t>UBric 6*250G Basm Stick 20% grat 07</t>
  </si>
  <si>
    <t>RR282</t>
  </si>
  <si>
    <t>UBric 6*250G Med Stick 20% grat 07</t>
  </si>
  <si>
    <t>RR303</t>
  </si>
  <si>
    <t>UBric 6*250G Cant Stick 20% grat 07</t>
  </si>
  <si>
    <t>RV207</t>
  </si>
  <si>
    <t>UB 12*250g Thai Jasmin F/B</t>
  </si>
  <si>
    <t>RV794</t>
  </si>
  <si>
    <t>UBric 6*250G LG Pouch Aus</t>
  </si>
  <si>
    <t>RV798</t>
  </si>
  <si>
    <t>UBric  6*250G Basmati Pouch Aus</t>
  </si>
  <si>
    <t>RV801</t>
  </si>
  <si>
    <t>UBric 6*250G WholeGrain Pouch Aus</t>
  </si>
  <si>
    <t>RV804</t>
  </si>
  <si>
    <t>RV807</t>
  </si>
  <si>
    <t>RV810</t>
  </si>
  <si>
    <t>UBric 6*250g Chinese 07 Aus</t>
  </si>
  <si>
    <t>RW242</t>
  </si>
  <si>
    <t>UBric 6*250G Tomato&amp;Basil Aus</t>
  </si>
  <si>
    <t>RX327</t>
  </si>
  <si>
    <t>UBric 12*250g Med Cora</t>
  </si>
  <si>
    <t>RX381</t>
  </si>
  <si>
    <t>UBric 12*250g Canto Cora</t>
  </si>
  <si>
    <t>RX383</t>
  </si>
  <si>
    <t>UBric 12*250g Lg Pouch F Cora</t>
  </si>
  <si>
    <t>RX385</t>
  </si>
  <si>
    <t>UBric 12*250G Risi Bisi pouch F  B</t>
  </si>
  <si>
    <t>RX407</t>
  </si>
  <si>
    <t>UBric Exp Spicy Mexican 6*250gUK IR</t>
  </si>
  <si>
    <t>RX436</t>
  </si>
  <si>
    <t>EBLY SALAD 12*220g Campagne F</t>
  </si>
  <si>
    <t>WSC</t>
  </si>
  <si>
    <t>TE262</t>
  </si>
  <si>
    <t>UBric 6*250g Cantonais 20%Free 07 F</t>
  </si>
  <si>
    <t>TE270</t>
  </si>
  <si>
    <t>UBric 6*250g Basmati 20% Free 07 F</t>
  </si>
  <si>
    <t>TE275</t>
  </si>
  <si>
    <t>UBric 6*250G Meditéran 20% Free 07</t>
  </si>
  <si>
    <t>TE279</t>
  </si>
  <si>
    <t>EBLY 6*220G Tom&amp;Basil 20%Free F</t>
  </si>
  <si>
    <t>956.433</t>
  </si>
  <si>
    <t>TE283</t>
  </si>
  <si>
    <t>EBL 6*220G Nature 20% Free 07 F</t>
  </si>
  <si>
    <t>TH209</t>
  </si>
  <si>
    <t>UBric 12*250g Basmati Bistro 07 CAN</t>
  </si>
  <si>
    <t>TJ716</t>
  </si>
  <si>
    <t>Ubric Indienne 6*250g 07 FR</t>
  </si>
  <si>
    <t>TJ719</t>
  </si>
  <si>
    <t>UB Champignons</t>
  </si>
  <si>
    <t>TJ721</t>
  </si>
  <si>
    <t>Ubric Tomate huile olive 6*250g 07</t>
  </si>
  <si>
    <t>TM014</t>
  </si>
  <si>
    <t>UBric 6*250G Paella FR</t>
  </si>
  <si>
    <t>TM324</t>
  </si>
  <si>
    <t>EBLY 6*220G Nature PxChocs07 FR</t>
  </si>
  <si>
    <t>TM344</t>
  </si>
  <si>
    <t>UBric 6*250g Basmati Px Chocs 07 FR</t>
  </si>
  <si>
    <t>TM351</t>
  </si>
  <si>
    <t>UB Riz à la Med.PX CHOC 6*250G</t>
  </si>
  <si>
    <t>TM373</t>
  </si>
  <si>
    <t>UB Riz Cantonais PX CHOC 6*250G</t>
  </si>
  <si>
    <t>TM380</t>
  </si>
  <si>
    <t>UB Riz Paella PX CHOC 6*250G</t>
  </si>
  <si>
    <t>TN897</t>
  </si>
  <si>
    <t>UB Risotto Tomates&amp;Herbes 6*250G</t>
  </si>
  <si>
    <t>TN900</t>
  </si>
  <si>
    <t>UB Risotto Bacon&amp;Champi. 6*250G</t>
  </si>
  <si>
    <t>RRC</t>
  </si>
  <si>
    <t>TN903</t>
  </si>
  <si>
    <t>UB Risotto Poulet&amp;Champi. 6*250G</t>
  </si>
  <si>
    <t>TN947</t>
  </si>
  <si>
    <t>TP367</t>
  </si>
  <si>
    <t>UB Wholegrain &amp; Mediterranean vegetables</t>
  </si>
  <si>
    <t>TP480</t>
  </si>
  <si>
    <t>EBLY 12*220g Nature Migros</t>
  </si>
  <si>
    <t>TP696</t>
  </si>
  <si>
    <t>UBric 6*250G Pilau FR</t>
  </si>
  <si>
    <t>TP698</t>
  </si>
  <si>
    <t>UBric 6*250G Citron&amp;Romarin</t>
  </si>
  <si>
    <t>TT414</t>
  </si>
  <si>
    <t>UBric 6*250g VegPilau BasCury DE AU</t>
  </si>
  <si>
    <t>TT417</t>
  </si>
  <si>
    <t>130gr BASMATI</t>
  </si>
  <si>
    <t>TT421</t>
  </si>
  <si>
    <t>essai Med petits pochons</t>
  </si>
  <si>
    <t>TT422</t>
  </si>
  <si>
    <t>essai Risi Bisi 130g</t>
  </si>
  <si>
    <t>TT426</t>
  </si>
  <si>
    <t>Essai mexicain</t>
  </si>
  <si>
    <t>TT427</t>
  </si>
  <si>
    <t>Essai Chicken</t>
  </si>
  <si>
    <t>Essai chicken</t>
  </si>
  <si>
    <t>TT428</t>
  </si>
  <si>
    <t>Essai Golden Veg</t>
  </si>
  <si>
    <t>TW006</t>
  </si>
  <si>
    <t>TW706</t>
  </si>
  <si>
    <t>UBric 6*250g ris Tomato &amp; ita he BE</t>
  </si>
  <si>
    <t>TW709</t>
  </si>
  <si>
    <t>UBric 6*250g ris Chicken &amp; Mush BE</t>
  </si>
  <si>
    <t>TX370</t>
  </si>
  <si>
    <t>TX974</t>
  </si>
  <si>
    <t>TY165</t>
  </si>
  <si>
    <t>UB Créole</t>
  </si>
  <si>
    <t>TY181</t>
  </si>
  <si>
    <t>Ubric LG &amp; Wild 6*250g CH</t>
  </si>
  <si>
    <t>TY183</t>
  </si>
  <si>
    <t>TY185</t>
  </si>
  <si>
    <t>Ubric Mushroom 6*250g CH</t>
  </si>
  <si>
    <t>TY196</t>
  </si>
  <si>
    <t>Ubric Basmati &amp; Thai 6*250g DE AU</t>
  </si>
  <si>
    <t>TY200</t>
  </si>
  <si>
    <t>UB Long grain &amp; Ail sauvage</t>
  </si>
  <si>
    <t>TY211</t>
  </si>
  <si>
    <t>EBLY 12*220g Orientale FR</t>
  </si>
  <si>
    <t>WOR</t>
  </si>
  <si>
    <t>TY221</t>
  </si>
  <si>
    <t>Ebly Marocaine 12*220G</t>
  </si>
  <si>
    <t>WMA</t>
  </si>
  <si>
    <t>VF150</t>
  </si>
  <si>
    <t>UB Riz Basmati 6*165G</t>
  </si>
  <si>
    <t>BAF</t>
  </si>
  <si>
    <t>VF153</t>
  </si>
  <si>
    <t>UB Riz Risotto 6*200G</t>
  </si>
  <si>
    <t>RIF</t>
  </si>
  <si>
    <t>VF624</t>
  </si>
  <si>
    <t>EBL 12*220G Nature Pouch B</t>
  </si>
  <si>
    <t>VF627</t>
  </si>
  <si>
    <t>EBL 12*220G Tom Basil B</t>
  </si>
  <si>
    <t>956.423</t>
  </si>
  <si>
    <t>VM580</t>
  </si>
  <si>
    <t>Ubric Mediteranéen 6*250g 08 CZ</t>
  </si>
  <si>
    <t>VM582</t>
  </si>
  <si>
    <t>Ubric Chinese 6*250g 08 CZ</t>
  </si>
  <si>
    <t>VM586</t>
  </si>
  <si>
    <t>Ubric Mexican 6*250g 08 CZ</t>
  </si>
  <si>
    <t>VM588</t>
  </si>
  <si>
    <t>Ubric Risi Bisi 6*250g 08 CZ</t>
  </si>
  <si>
    <t>VM590</t>
  </si>
  <si>
    <t>Ubric Thai Jasmin 6*250g 08 CZ</t>
  </si>
  <si>
    <t>VM980</t>
  </si>
  <si>
    <t>UB Risotto Grilled Mediterranean Vegetables</t>
  </si>
  <si>
    <t>VR505</t>
  </si>
  <si>
    <t>Ubric Veg Pilau 6*250g FR</t>
  </si>
  <si>
    <t>VT816</t>
  </si>
  <si>
    <t>UBric Golden Vegetable 6*250g FR</t>
  </si>
  <si>
    <t>VV247</t>
  </si>
  <si>
    <t>UB Wholegrain US</t>
  </si>
  <si>
    <t>VV248</t>
  </si>
  <si>
    <t>Ubric Exp GrainLong 12*250g US</t>
  </si>
  <si>
    <t>RGL</t>
  </si>
  <si>
    <t>VW062</t>
  </si>
  <si>
    <t>VW129</t>
  </si>
  <si>
    <t>Ubric 6*200g Risotto FX CH stick</t>
  </si>
  <si>
    <t>VW132</t>
  </si>
  <si>
    <t>Ubric 6*200g RisottoFS CH stick lea</t>
  </si>
  <si>
    <t>WB782</t>
  </si>
  <si>
    <t>UB risotto Med &amp; Veg 6X250G</t>
  </si>
  <si>
    <t>RRM</t>
  </si>
  <si>
    <t>WB912</t>
  </si>
  <si>
    <t>WC885</t>
  </si>
  <si>
    <t>Ebly Bolognaise 12*220G</t>
  </si>
  <si>
    <t>WBL</t>
  </si>
  <si>
    <t>WC892</t>
  </si>
  <si>
    <t>UBric Med&amp;Vegetable RIS 12*250G CA</t>
  </si>
  <si>
    <t>WC954</t>
  </si>
  <si>
    <t>UB Tomate farcie</t>
  </si>
  <si>
    <t>WC958</t>
  </si>
  <si>
    <t>UB Tandoori</t>
  </si>
  <si>
    <t>WC961</t>
  </si>
  <si>
    <t>UB Thai Mild Curry</t>
  </si>
  <si>
    <t>WE792</t>
  </si>
  <si>
    <t>UB Riz Cantonais 12*250G</t>
  </si>
  <si>
    <t>WE828</t>
  </si>
  <si>
    <t>Ebly Tomates Basilic 12*220G</t>
  </si>
  <si>
    <t>956.424</t>
  </si>
  <si>
    <t>WE843</t>
  </si>
  <si>
    <t>UB Riz Paella 12*250G</t>
  </si>
  <si>
    <t>WF068</t>
  </si>
  <si>
    <t>UB Riz Tomates Huile Olive 12*250G</t>
  </si>
  <si>
    <t>WF123</t>
  </si>
  <si>
    <t>UB Riz Basmati 12*250G</t>
  </si>
  <si>
    <t>WF129</t>
  </si>
  <si>
    <t>UB Riz Méditerrannéen 12*250G</t>
  </si>
  <si>
    <t>WF134</t>
  </si>
  <si>
    <t>UB Riz Long Grain 12*250G</t>
  </si>
  <si>
    <t>WF144</t>
  </si>
  <si>
    <t>Ebly Nature 12*220G</t>
  </si>
  <si>
    <t>WF149</t>
  </si>
  <si>
    <t>UB Riz Citron Romarin 12*250G</t>
  </si>
  <si>
    <t>WF163</t>
  </si>
  <si>
    <t>UB Riz Champignons 12*250G</t>
  </si>
  <si>
    <t>WF168</t>
  </si>
  <si>
    <t>UB Riz à l'Indienne 12*250G</t>
  </si>
  <si>
    <t>WF173</t>
  </si>
  <si>
    <t>Ebly Champignons 12*220G</t>
  </si>
  <si>
    <t>WF181</t>
  </si>
  <si>
    <t>Suzi Wan Riz Cantonais 6*250G</t>
  </si>
  <si>
    <t>WF237</t>
  </si>
  <si>
    <t>UBric 6*250G Basmati Pouch FR</t>
  </si>
  <si>
    <t>WF245</t>
  </si>
  <si>
    <t>UBric 6*250G Cantonais Pouch FR</t>
  </si>
  <si>
    <t>WF249</t>
  </si>
  <si>
    <t>UBric 6*250G Med Pouch FR</t>
  </si>
  <si>
    <t>WF253</t>
  </si>
  <si>
    <t>UBric 6*250G Mushroom FR</t>
  </si>
  <si>
    <t>WF264</t>
  </si>
  <si>
    <t>WK837</t>
  </si>
  <si>
    <t>WK848</t>
  </si>
  <si>
    <t>UB 3 Peppers</t>
  </si>
  <si>
    <t>WK851</t>
  </si>
  <si>
    <t>UBRIC 6*250G tomato&amp;Olive DE AU</t>
  </si>
  <si>
    <t>WL939</t>
  </si>
  <si>
    <t>UBric 6*250g Paella Pouch F</t>
  </si>
  <si>
    <t>WM942</t>
  </si>
  <si>
    <t>UBric 6*250g TOM&amp;ITLN RIS CH</t>
  </si>
  <si>
    <t>WM962</t>
  </si>
  <si>
    <t>UBRIC Chicken&amp;Mush 6*250G POU CH</t>
  </si>
  <si>
    <t>WM980</t>
  </si>
  <si>
    <t>WR080</t>
  </si>
  <si>
    <t>WR097</t>
  </si>
  <si>
    <t>UBRIC To&amp;Olive 6*250G CH</t>
  </si>
  <si>
    <t>WR109</t>
  </si>
  <si>
    <t>WR566</t>
  </si>
  <si>
    <t>UBric 6*250g Basmati&amp;Thai Pou CH</t>
  </si>
  <si>
    <t>WR571</t>
  </si>
  <si>
    <t>UBric 6*250g Chinese Pou CH</t>
  </si>
  <si>
    <t>WX496</t>
  </si>
  <si>
    <t>WX497</t>
  </si>
  <si>
    <t>Ebly Bolognaise 6*220G</t>
  </si>
  <si>
    <t>WX835</t>
  </si>
  <si>
    <t>UB Basmati Wok rice</t>
  </si>
  <si>
    <t>WX838</t>
  </si>
  <si>
    <t>UB Provencal Wok rice</t>
  </si>
  <si>
    <t>UB Provencal Wok</t>
  </si>
  <si>
    <t>WX841</t>
  </si>
  <si>
    <t>UB Oriental Wok rice</t>
  </si>
  <si>
    <t>WY713</t>
  </si>
  <si>
    <t>XA243</t>
  </si>
  <si>
    <t>UBric 6*250g Veg Pilau Pouch FR</t>
  </si>
  <si>
    <t>XA245</t>
  </si>
  <si>
    <t>XD080</t>
  </si>
  <si>
    <t>UBric 6*250g TOM&amp;ITLN RIS AU</t>
  </si>
  <si>
    <t>XD083</t>
  </si>
  <si>
    <t>UBRIC Chicken&amp;Mush 6*250G POU AU</t>
  </si>
  <si>
    <t>XD086</t>
  </si>
  <si>
    <t>XE244</t>
  </si>
  <si>
    <t>XE319</t>
  </si>
  <si>
    <t>XE355</t>
  </si>
  <si>
    <t>UBric 12*250g TexMex Fr</t>
  </si>
  <si>
    <t>XJ000</t>
  </si>
  <si>
    <t>UBric 6*250g Djuvec DE</t>
  </si>
  <si>
    <t>XJ003</t>
  </si>
  <si>
    <t>UB Nasi Goreng</t>
  </si>
  <si>
    <t>XJ328</t>
  </si>
  <si>
    <t>UB risotto Med &amp; Veg 6*250g BE</t>
  </si>
  <si>
    <t>XL545</t>
  </si>
  <si>
    <t>XL565</t>
  </si>
  <si>
    <t>XL568</t>
  </si>
  <si>
    <t>XL874</t>
  </si>
  <si>
    <t>UBric 6*250g TexMex F</t>
  </si>
  <si>
    <t>XN222</t>
  </si>
  <si>
    <t>XN224</t>
  </si>
  <si>
    <t>XP986</t>
  </si>
  <si>
    <t>UBric 6*250g Risi Bisi MBP DE AT</t>
  </si>
  <si>
    <t>XR023</t>
  </si>
  <si>
    <t>UBric 6*250g Long grain MBP DE AT</t>
  </si>
  <si>
    <t>XR030</t>
  </si>
  <si>
    <t>UBric 6*250g Basmati MBP DE AT</t>
  </si>
  <si>
    <t>XR036</t>
  </si>
  <si>
    <t>UBric 6*250g Medit MBP DE AT</t>
  </si>
  <si>
    <t>XR041</t>
  </si>
  <si>
    <t>UBRIC 6*250G Mexican MBP DE AT</t>
  </si>
  <si>
    <t>XR046</t>
  </si>
  <si>
    <t>UBric 6*250G Chinese MBP DE AT</t>
  </si>
  <si>
    <t>XR048</t>
  </si>
  <si>
    <t>UBric 6*250G Indian Pilau MBP DE AT</t>
  </si>
  <si>
    <t>XR056</t>
  </si>
  <si>
    <t>UBRIC 6*250g Basmt&amp;Thai MBP DA</t>
  </si>
  <si>
    <t>XR845</t>
  </si>
  <si>
    <t>UBric 6*250g 3 cheese Fr</t>
  </si>
  <si>
    <t>YA599</t>
  </si>
  <si>
    <t>YD739</t>
  </si>
  <si>
    <t>UB Long grain Wok rice</t>
  </si>
  <si>
    <t>YP253</t>
  </si>
  <si>
    <t>UBric 6*250g 3 cheese CH</t>
  </si>
  <si>
    <t>ZZ222</t>
  </si>
  <si>
    <t>UBric essai 6x250gr</t>
  </si>
  <si>
    <t>p1W3</t>
  </si>
  <si>
    <t>Vendredi matin</t>
  </si>
  <si>
    <t>LUNDI NUIT</t>
  </si>
  <si>
    <t>p1w4</t>
  </si>
  <si>
    <t>SAMEDI MATIN</t>
  </si>
  <si>
    <t>LUNDI APREM</t>
  </si>
  <si>
    <t>p2w1</t>
  </si>
  <si>
    <t>MARDI APREM</t>
  </si>
  <si>
    <t>p2w2</t>
  </si>
  <si>
    <t>MARDI MATIN</t>
  </si>
  <si>
    <t>MARDI NUIT</t>
  </si>
  <si>
    <t>MERCREDI MATIN</t>
  </si>
  <si>
    <t>JEUDI MATIN</t>
  </si>
  <si>
    <t>p2w3</t>
  </si>
  <si>
    <t>VENDREDI NUIT</t>
  </si>
  <si>
    <t>kh128</t>
  </si>
  <si>
    <t>wf134</t>
  </si>
  <si>
    <t>ef358</t>
  </si>
  <si>
    <t>mg551</t>
  </si>
  <si>
    <t>wf163</t>
  </si>
  <si>
    <t>ef352</t>
  </si>
  <si>
    <t>as55m</t>
  </si>
  <si>
    <t>av28g</t>
  </si>
  <si>
    <t>ef356</t>
  </si>
  <si>
    <t>ad42d</t>
  </si>
  <si>
    <t>kh154</t>
  </si>
  <si>
    <t>bm79m</t>
  </si>
  <si>
    <t>ty181</t>
  </si>
  <si>
    <t>mg562</t>
  </si>
  <si>
    <t>kh217</t>
  </si>
  <si>
    <t>bm79t</t>
  </si>
  <si>
    <t>fm392</t>
  </si>
  <si>
    <t>am68c</t>
  </si>
  <si>
    <t>ax01h</t>
  </si>
  <si>
    <t>ad42c</t>
  </si>
  <si>
    <t>ag82j</t>
  </si>
  <si>
    <t>xj000</t>
  </si>
  <si>
    <t>lb062</t>
  </si>
  <si>
    <t>Bm79R</t>
  </si>
  <si>
    <t>wf144</t>
  </si>
  <si>
    <t>we828</t>
  </si>
  <si>
    <t>Ax439</t>
  </si>
  <si>
    <t>wk851</t>
  </si>
  <si>
    <t>wf068</t>
  </si>
  <si>
    <t>jm169</t>
  </si>
  <si>
    <t>jm168</t>
  </si>
  <si>
    <t>wm942</t>
  </si>
  <si>
    <t>xd080</t>
  </si>
  <si>
    <t>anc64</t>
  </si>
  <si>
    <t>an75y</t>
  </si>
  <si>
    <t>wf149</t>
  </si>
  <si>
    <t>vf624</t>
  </si>
  <si>
    <t>aa66m</t>
  </si>
  <si>
    <t>ad17v</t>
  </si>
  <si>
    <t>aa66k</t>
  </si>
  <si>
    <t>ba49g</t>
  </si>
  <si>
    <t>PDM</t>
  </si>
  <si>
    <t>CLP</t>
  </si>
  <si>
    <t>rejet safeline</t>
  </si>
  <si>
    <t>fin de recette</t>
  </si>
  <si>
    <t>compteur dose riz / blé</t>
  </si>
  <si>
    <t>Nb de batch</t>
  </si>
  <si>
    <t>% perte</t>
  </si>
  <si>
    <t>Perte TT9                         Perte TT9                         Perte TT9                         Perte TT9                         Perte TT9</t>
  </si>
  <si>
    <t>Saisies                    Saisies                    Saisies                    Saisies                    Saisies                    Saisies                    Saisies                    Saisies                    Saisies</t>
  </si>
  <si>
    <t>X</t>
  </si>
  <si>
    <t>PDM/CLP</t>
  </si>
  <si>
    <t>commentaires</t>
  </si>
  <si>
    <t>Item</t>
  </si>
  <si>
    <t>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</si>
</sst>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36"/>
      <color theme="7"/>
      <name val="Calibri"/>
      <family val="2"/>
      <scheme val="minor"/>
    </font>
    <font>
      <sz val="16"/>
      <color rgb="FFFF00FF"/>
      <name val="Calibri"/>
      <family val="2"/>
      <scheme val="minor"/>
    </font>
    <font>
      <sz val="36"/>
      <color rgb="FFFFFF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62">
    <xf numFmtId="0" fontId="0" fillId="0" borderId="0" xfId="0"/>
    <xf numFmtId="0" fontId="1" fillId="2" borderId="0" xfId="0" applyFont="1" applyFill="1"/>
    <xf numFmtId="0" fontId="0" fillId="0" borderId="1" xfId="0" applyBorder="1"/>
    <xf numFmtId="0" fontId="0" fillId="0" borderId="2" xfId="0" applyBorder="1"/>
    <xf numFmtId="0" fontId="2" fillId="0" borderId="0" xfId="0" applyFont="1" applyFill="1" applyBorder="1"/>
    <xf numFmtId="0" fontId="0" fillId="0" borderId="0" xfId="0" applyFont="1" applyBorder="1"/>
    <xf numFmtId="0" fontId="0" fillId="0" borderId="0" xfId="0" applyBorder="1"/>
    <xf numFmtId="0" fontId="0" fillId="3" borderId="0" xfId="0" applyFont="1" applyFill="1" applyBorder="1"/>
    <xf numFmtId="0" fontId="0" fillId="4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1" applyNumberFormat="1" applyFont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/>
    </xf>
    <xf numFmtId="0" fontId="0" fillId="4" borderId="18" xfId="0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vertical="center" wrapText="1"/>
    </xf>
    <xf numFmtId="0" fontId="2" fillId="4" borderId="12" xfId="0" applyFont="1" applyFill="1" applyBorder="1" applyAlignment="1">
      <alignment vertical="center"/>
    </xf>
    <xf numFmtId="0" fontId="2" fillId="4" borderId="0" xfId="0" applyFont="1" applyFill="1" applyBorder="1" applyAlignment="1">
      <alignment vertical="center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vertical="center" wrapText="1"/>
    </xf>
    <xf numFmtId="0" fontId="8" fillId="7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8" borderId="0" xfId="0" applyFill="1" applyAlignment="1">
      <alignment horizontal="center"/>
    </xf>
    <xf numFmtId="0" fontId="0" fillId="8" borderId="0" xfId="0" applyFill="1"/>
    <xf numFmtId="0" fontId="0" fillId="4" borderId="11" xfId="0" applyFill="1" applyBorder="1" applyAlignment="1">
      <alignment vertical="center"/>
    </xf>
    <xf numFmtId="0" fontId="7" fillId="6" borderId="22" xfId="0" applyFont="1" applyFill="1" applyBorder="1" applyAlignment="1">
      <alignment horizontal="center"/>
    </xf>
    <xf numFmtId="0" fontId="0" fillId="4" borderId="24" xfId="0" applyFill="1" applyBorder="1" applyAlignment="1">
      <alignment vertical="center"/>
    </xf>
    <xf numFmtId="0" fontId="0" fillId="4" borderId="29" xfId="0" applyFill="1" applyBorder="1" applyAlignment="1">
      <alignment vertical="center"/>
    </xf>
    <xf numFmtId="0" fontId="0" fillId="4" borderId="30" xfId="0" applyFill="1" applyBorder="1" applyAlignment="1">
      <alignment vertical="center"/>
    </xf>
    <xf numFmtId="0" fontId="0" fillId="4" borderId="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334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b/>
        <i/>
        <color rgb="FFFFC000"/>
      </font>
      <fill>
        <gradientFill type="path" left="0.5" right="0.5" top="0.5" bottom="0.5">
          <stop position="0">
            <color theme="1"/>
          </stop>
          <stop position="1">
            <color theme="0" tint="-0.49803155613879818"/>
          </stop>
        </gradient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theme="0" tint="-0.14996795556505021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00FF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numFmt numFmtId="0" formatCode="General"/>
    </dxf>
    <dxf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542925</xdr:colOff>
      <xdr:row>4</xdr:row>
      <xdr:rowOff>114300</xdr:rowOff>
    </xdr:from>
    <xdr:to>
      <xdr:col>8</xdr:col>
      <xdr:colOff>1638300</xdr:colOff>
      <xdr:row>29</xdr:row>
      <xdr:rowOff>142875</xdr:rowOff>
    </xdr:to>
    <xdr:sp macro="" textlink="">
      <xdr:nvSpPr>
        <xdr:cNvPr id="2" name="Right Arrow 1"/>
        <xdr:cNvSpPr/>
      </xdr:nvSpPr>
      <xdr:spPr>
        <a:xfrm>
          <a:off x="5953125" y="876300"/>
          <a:ext cx="2743200" cy="47910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H3:H26" totalsRowShown="0" headerRowDxfId="333" dataDxfId="332" tableBorderDxfId="331">
  <autoFilter ref="H3:H26">
    <filterColumn colId="0" hiddenButton="1"/>
  </autoFilter>
  <tableColumns count="1">
    <tableColumn id="1" name="Item" dataDxfId="33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1:H352" totalsRowShown="0">
  <autoFilter ref="A1:H352"/>
  <sortState ref="A2:H352">
    <sortCondition ref="A1:A352"/>
  </sortState>
  <tableColumns count="8">
    <tableColumn id="1" name="code article"/>
    <tableColumn id="2" name="liste item.recette"/>
    <tableColumn id="8" name="désignation" dataDxfId="329">
      <calculatedColumnFormula>VLOOKUP(Table1[[#This Row],[sauce.recette]],Table2[#All],2,FALSE)</calculatedColumnFormula>
    </tableColumn>
    <tableColumn id="3" name="sauce.recette"/>
    <tableColumn id="4" name="poids sauce"/>
    <tableColumn id="5" name="Poids batch"/>
    <tableColumn id="6" name="Nb de pochons / batch"/>
    <tableColumn id="7" name="Poids Riz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2" displayName="Table2" ref="N1:R31" totalsRowShown="0">
  <autoFilter ref="N1:R31"/>
  <sortState ref="N2:R31">
    <sortCondition ref="N1:N31"/>
  </sortState>
  <tableColumns count="5">
    <tableColumn id="1" name="code sauce"/>
    <tableColumn id="2" name="désignation"/>
    <tableColumn id="3" name="blé/rice"/>
    <tableColumn id="4" name="sauce concentrate"/>
    <tableColumn id="5" name="batch en K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topLeftCell="A24" zoomScale="80" zoomScaleNormal="80" workbookViewId="0">
      <selection activeCell="F37" sqref="A1:F37"/>
    </sheetView>
  </sheetViews>
  <sheetFormatPr defaultColWidth="11.42578125" defaultRowHeight="15" x14ac:dyDescent="0.25"/>
  <cols>
    <col min="6" max="6" width="22.5703125" customWidth="1"/>
    <col min="7" max="7" width="2.28515625" customWidth="1"/>
    <col min="9" max="9" width="4.85546875" customWidth="1"/>
    <col min="11" max="11" width="14" customWidth="1"/>
    <col min="15" max="15" width="16.140625" customWidth="1"/>
    <col min="16" max="16" width="3.5703125" customWidth="1"/>
    <col min="17" max="17" width="3.28515625" customWidth="1"/>
  </cols>
  <sheetData>
    <row r="1" spans="1:17" x14ac:dyDescent="0.25">
      <c r="A1" s="38" t="s">
        <v>1</v>
      </c>
      <c r="B1" s="39" t="s">
        <v>2</v>
      </c>
      <c r="C1" s="39" t="s">
        <v>3</v>
      </c>
      <c r="D1" s="41" t="s">
        <v>935</v>
      </c>
      <c r="E1" s="42" t="s">
        <v>4</v>
      </c>
      <c r="F1" s="36" t="s">
        <v>5</v>
      </c>
      <c r="J1" s="45" t="s">
        <v>1</v>
      </c>
      <c r="K1" s="39" t="s">
        <v>2</v>
      </c>
      <c r="L1" s="39" t="s">
        <v>3</v>
      </c>
      <c r="M1" s="48" t="s">
        <v>935</v>
      </c>
      <c r="N1" s="42" t="s">
        <v>4</v>
      </c>
      <c r="O1" s="36" t="s">
        <v>5</v>
      </c>
      <c r="P1" s="30" t="s">
        <v>936</v>
      </c>
      <c r="Q1" s="32" t="s">
        <v>936</v>
      </c>
    </row>
    <row r="2" spans="1:17" ht="15.75" thickBot="1" x14ac:dyDescent="0.3">
      <c r="A2" s="38"/>
      <c r="B2" s="40"/>
      <c r="C2" s="40"/>
      <c r="D2" s="41"/>
      <c r="E2" s="43"/>
      <c r="F2" s="44"/>
      <c r="H2" s="26" t="s">
        <v>883</v>
      </c>
      <c r="J2" s="46"/>
      <c r="K2" s="47"/>
      <c r="L2" s="47"/>
      <c r="M2" s="49"/>
      <c r="N2" s="50"/>
      <c r="O2" s="37"/>
      <c r="P2" s="33" t="s">
        <v>936</v>
      </c>
      <c r="Q2" s="34" t="s">
        <v>936</v>
      </c>
    </row>
    <row r="3" spans="1:17" x14ac:dyDescent="0.25">
      <c r="A3" s="10"/>
      <c r="B3" s="10"/>
      <c r="C3" s="12"/>
      <c r="D3" s="10"/>
      <c r="E3" s="10"/>
      <c r="F3" s="10"/>
      <c r="H3" s="31" t="s">
        <v>935</v>
      </c>
      <c r="J3" s="28" t="str">
        <f ca="1">IFERROR(INDEX(INDIRECT("$A" &amp; IF($Q2="_",4,$Q2)):$F$37,MATCH($H$2,INDIRECT("$D" &amp; IF($Q2="_",4,$Q2)):$D$37,0),COLUMN(I7)-8),"")</f>
        <v>P1W1</v>
      </c>
      <c r="K3" s="28" t="str">
        <f ca="1">IFERROR(INDEX(INDIRECT("$A" &amp; IF($Q2="_",4,$Q2)):$F$37,MATCH($H$2,INDIRECT("$D" &amp; IF($Q2="_",4,$Q2)):$D$37,0),COLUMN(J7)-8),"")</f>
        <v>mardi aprem</v>
      </c>
      <c r="L3" s="28" t="str">
        <f ca="1">IFERROR(INDEX(INDIRECT("$A" &amp; IF($Q2="_",4,$Q2)):$F$37,MATCH($H$2,INDIRECT("$D" &amp; IF($Q2="_",4,$Q2)):$D$37,0),COLUMN(K7)-8),"")</f>
        <v>Bleu</v>
      </c>
      <c r="M3" s="28" t="str">
        <f ca="1">IFERROR(INDEX(INDIRECT("$A" &amp; IF($Q2="_",4,$Q2)):$F$37,MATCH($H$2,INDIRECT("$D" &amp; IF($Q2="_",4,$Q2)):$D$37,0),COLUMN(L7)-8),"")</f>
        <v>wf134</v>
      </c>
      <c r="N3" s="28">
        <f ca="1">IFERROR(INDEX(INDIRECT("$A" &amp; IF($Q2="_",4,$Q2)):$F$37,MATCH($H$2,INDIRECT("$D" &amp; IF($Q2="_",4,$Q2)):$D$37,0),COLUMN(M7)-8),"")</f>
        <v>2</v>
      </c>
      <c r="O3" s="28" t="str">
        <f ca="1">IFERROR(INDEX(INDIRECT("$A" &amp; IF($Q2="_",4,$Q2)):$F$37,MATCH($H$2,INDIRECT("$D" &amp; IF($Q2="_",4,$Q2)):$D$37,0),COLUMN(N7)-8),"")</f>
        <v>UB long grain</v>
      </c>
      <c r="P3" s="29">
        <f ca="1">IFERROR(MATCH($H$2,INDIRECT("$D" &amp; IF($Q2="_",4,$Q2)):$D$37,0),"")</f>
        <v>2</v>
      </c>
      <c r="Q3" s="29">
        <f ca="1">IFERROR(IF($Q2="_",4,$Q2)+P3,"")</f>
        <v>6</v>
      </c>
    </row>
    <row r="4" spans="1:17" x14ac:dyDescent="0.25">
      <c r="A4" s="9" t="s">
        <v>34</v>
      </c>
      <c r="B4" s="9" t="s">
        <v>20</v>
      </c>
      <c r="C4" s="8" t="str">
        <f>INDEX(calendrier!$C$3:$BC$23,MATCH(B4,calendrier!$B$3:$B$23,0),MATCH(A4,calendrier!$C$2:$BC$2,0))</f>
        <v>Bleu</v>
      </c>
      <c r="D4" s="9" t="s">
        <v>882</v>
      </c>
      <c r="E4" s="9">
        <v>1</v>
      </c>
      <c r="F4" s="9" t="str">
        <f>VLOOKUP(D4,référence!$A:$C,3,FALSE)</f>
        <v>UB long grain</v>
      </c>
      <c r="H4" s="9" t="s">
        <v>148</v>
      </c>
      <c r="J4" s="28" t="str">
        <f ca="1">IFERROR(INDEX(INDIRECT("$A" &amp; IF($Q3="_",4,$Q3)):$F$37,MATCH($H$2,INDIRECT("$D" &amp; IF($Q3="_",4,$Q3)):$D$37,0),COLUMN(I8)-8),"")</f>
        <v>P1W1</v>
      </c>
      <c r="K4" s="28" t="str">
        <f ca="1">IFERROR(INDEX(INDIRECT("$A" &amp; IF($Q3="_",4,$Q3)):$F$37,MATCH($H$2,INDIRECT("$D" &amp; IF($Q3="_",4,$Q3)):$D$37,0),COLUMN(J8)-8),"")</f>
        <v>mercredi matin</v>
      </c>
      <c r="L4" s="28" t="str">
        <f ca="1">IFERROR(INDEX(INDIRECT("$A" &amp; IF($Q3="_",4,$Q3)):$F$37,MATCH($H$2,INDIRECT("$D" &amp; IF($Q3="_",4,$Q3)):$D$37,0),COLUMN(K8)-8),"")</f>
        <v>Rouge</v>
      </c>
      <c r="M4" s="28" t="str">
        <f ca="1">IFERROR(INDEX(INDIRECT("$A" &amp; IF($Q3="_",4,$Q3)):$F$37,MATCH($H$2,INDIRECT("$D" &amp; IF($Q3="_",4,$Q3)):$D$37,0),COLUMN(L8)-8),"")</f>
        <v>wf134</v>
      </c>
      <c r="N4" s="28">
        <f ca="1">IFERROR(INDEX(INDIRECT("$A" &amp; IF($Q3="_",4,$Q3)):$F$37,MATCH($H$2,INDIRECT("$D" &amp; IF($Q3="_",4,$Q3)):$D$37,0),COLUMN(M8)-8),"")</f>
        <v>10</v>
      </c>
      <c r="O4" s="28" t="str">
        <f ca="1">IFERROR(INDEX(INDIRECT("$A" &amp; IF($Q3="_",4,$Q3)):$F$37,MATCH($H$2,INDIRECT("$D" &amp; IF($Q3="_",4,$Q3)):$D$37,0),COLUMN(N8)-8),"")</f>
        <v>UB long grain</v>
      </c>
      <c r="P4" s="29">
        <f ca="1">IFERROR(MATCH($H$2,INDIRECT("$D" &amp; IF($Q3="_",4,$Q3)):$D$37,0),"")</f>
        <v>10</v>
      </c>
      <c r="Q4" s="29">
        <f ca="1">IFERROR(IF($Q3="_",4,$Q3)+P4,"")</f>
        <v>16</v>
      </c>
    </row>
    <row r="5" spans="1:17" x14ac:dyDescent="0.25">
      <c r="A5" s="9" t="s">
        <v>34</v>
      </c>
      <c r="B5" s="9" t="s">
        <v>20</v>
      </c>
      <c r="C5" s="8" t="str">
        <f>INDEX(calendrier!$C$3:$BC$23,MATCH(B5,calendrier!$B$3:$B$23,0),MATCH(A5,calendrier!$C$2:$BC$2,0))</f>
        <v>Bleu</v>
      </c>
      <c r="D5" s="9" t="s">
        <v>883</v>
      </c>
      <c r="E5" s="9">
        <v>2</v>
      </c>
      <c r="F5" s="9" t="str">
        <f>VLOOKUP(D5,référence!$A:$C,3,FALSE)</f>
        <v>UB long grain</v>
      </c>
      <c r="H5" s="9" t="s">
        <v>270</v>
      </c>
      <c r="J5" s="28" t="str">
        <f ca="1">IFERROR(INDEX(INDIRECT("$A" &amp; IF($Q4="_",4,$Q4)):$F$37,MATCH($H$2,INDIRECT("$D" &amp; IF($Q4="_",4,$Q4)):$D$37,0),COLUMN(I9)-8),"")</f>
        <v>P1W1</v>
      </c>
      <c r="K5" s="28" t="str">
        <f ca="1">IFERROR(INDEX(INDIRECT("$A" &amp; IF($Q4="_",4,$Q4)):$F$37,MATCH($H$2,INDIRECT("$D" &amp; IF($Q4="_",4,$Q4)):$D$37,0),COLUMN(J9)-8),"")</f>
        <v>jeudi nuit</v>
      </c>
      <c r="L5" s="28" t="str">
        <f ca="1">IFERROR(INDEX(INDIRECT("$A" &amp; IF($Q4="_",4,$Q4)):$F$37,MATCH($H$2,INDIRECT("$D" &amp; IF($Q4="_",4,$Q4)):$D$37,0),COLUMN(K9)-8),"")</f>
        <v>Orange</v>
      </c>
      <c r="M5" s="28" t="str">
        <f ca="1">IFERROR(INDEX(INDIRECT("$A" &amp; IF($Q4="_",4,$Q4)):$F$37,MATCH($H$2,INDIRECT("$D" &amp; IF($Q4="_",4,$Q4)):$D$37,0),COLUMN(L9)-8),"")</f>
        <v>WF134</v>
      </c>
      <c r="N5" s="28">
        <f ca="1">IFERROR(INDEX(INDIRECT("$A" &amp; IF($Q4="_",4,$Q4)):$F$37,MATCH($H$2,INDIRECT("$D" &amp; IF($Q4="_",4,$Q4)):$D$37,0),COLUMN(M9)-8),"")</f>
        <v>22</v>
      </c>
      <c r="O5" s="28" t="str">
        <f ca="1">IFERROR(INDEX(INDIRECT("$A" &amp; IF($Q4="_",4,$Q4)):$F$37,MATCH($H$2,INDIRECT("$D" &amp; IF($Q4="_",4,$Q4)):$D$37,0),COLUMN(N9)-8),"")</f>
        <v>UB long grain</v>
      </c>
      <c r="P5" s="29">
        <f ca="1">IFERROR(MATCH($H$2,INDIRECT("$D" &amp; IF($Q4="_",4,$Q4)):$D$37,0),"")</f>
        <v>16</v>
      </c>
      <c r="Q5" s="29">
        <f t="shared" ref="Q5:Q9" ca="1" si="0">IFERROR(IF($Q4="_",4,$Q4)+P5,"")</f>
        <v>32</v>
      </c>
    </row>
    <row r="6" spans="1:17" x14ac:dyDescent="0.25">
      <c r="A6" s="9" t="s">
        <v>34</v>
      </c>
      <c r="B6" s="9" t="s">
        <v>20</v>
      </c>
      <c r="C6" s="8" t="str">
        <f>INDEX(calendrier!$C$3:$BC$23,MATCH(B6,calendrier!$B$3:$B$23,0),MATCH(A6,calendrier!$C$2:$BC$2,0))</f>
        <v>Bleu</v>
      </c>
      <c r="D6" s="9" t="s">
        <v>884</v>
      </c>
      <c r="E6" s="9">
        <v>3</v>
      </c>
      <c r="F6" s="9" t="str">
        <f>VLOOKUP(D6,référence!$A:$C,3,FALSE)</f>
        <v>UB long grain</v>
      </c>
      <c r="H6" s="9" t="s">
        <v>284</v>
      </c>
      <c r="J6" s="28" t="str">
        <f ca="1">IFERROR(INDEX(INDIRECT("$A" &amp; IF($Q5="_",4,$Q5)):$F$37,MATCH($H$2,INDIRECT("$D" &amp; IF($Q5="_",4,$Q5)):$D$37,0),COLUMN(I10)-8),"")</f>
        <v>P1W1</v>
      </c>
      <c r="K6" s="28" t="str">
        <f ca="1">IFERROR(INDEX(INDIRECT("$A" &amp; IF($Q5="_",4,$Q5)):$F$37,MATCH($H$2,INDIRECT("$D" &amp; IF($Q5="_",4,$Q5)):$D$37,0),COLUMN(J10)-8),"")</f>
        <v>vendredi matin</v>
      </c>
      <c r="L6" s="28" t="str">
        <f ca="1">IFERROR(INDEX(INDIRECT("$A" &amp; IF($Q5="_",4,$Q5)):$F$37,MATCH($H$2,INDIRECT("$D" &amp; IF($Q5="_",4,$Q5)):$D$37,0),COLUMN(K10)-8),"")</f>
        <v>Vert</v>
      </c>
      <c r="M6" s="28" t="str">
        <f ca="1">IFERROR(INDEX(INDIRECT("$A" &amp; IF($Q5="_",4,$Q5)):$F$37,MATCH($H$2,INDIRECT("$D" &amp; IF($Q5="_",4,$Q5)):$D$37,0),COLUMN(L10)-8),"")</f>
        <v>wf134</v>
      </c>
      <c r="N6" s="28">
        <f ca="1">IFERROR(INDEX(INDIRECT("$A" &amp; IF($Q5="_",4,$Q5)):$F$37,MATCH($H$2,INDIRECT("$D" &amp; IF($Q5="_",4,$Q5)):$D$37,0),COLUMN(M10)-8),"")</f>
        <v>24</v>
      </c>
      <c r="O6" s="28" t="str">
        <f ca="1">IFERROR(INDEX(INDIRECT("$A" &amp; IF($Q5="_",4,$Q5)):$F$37,MATCH($H$2,INDIRECT("$D" &amp; IF($Q5="_",4,$Q5)):$D$37,0),COLUMN(N10)-8),"")</f>
        <v>UB long grain</v>
      </c>
      <c r="P6" s="29">
        <f ca="1">IFERROR(MATCH($H$2,INDIRECT("$D" &amp; IF($Q5="_",4,$Q5)):$D$37,0),"")</f>
        <v>3</v>
      </c>
      <c r="Q6" s="29">
        <f t="shared" ca="1" si="0"/>
        <v>35</v>
      </c>
    </row>
    <row r="7" spans="1:17" x14ac:dyDescent="0.25">
      <c r="A7" s="9" t="s">
        <v>34</v>
      </c>
      <c r="B7" s="9" t="s">
        <v>20</v>
      </c>
      <c r="C7" s="8" t="str">
        <f>INDEX(calendrier!$C$3:$BC$23,MATCH(B7,calendrier!$B$3:$B$23,0),MATCH(A7,calendrier!$C$2:$BC$2,0))</f>
        <v>Bleu</v>
      </c>
      <c r="D7" s="9" t="s">
        <v>885</v>
      </c>
      <c r="E7" s="9">
        <v>4</v>
      </c>
      <c r="F7" s="9" t="str">
        <f>VLOOKUP(D7,référence!$A:$C,3,FALSE)</f>
        <v>UB paella</v>
      </c>
      <c r="H7" s="9" t="s">
        <v>888</v>
      </c>
      <c r="J7" s="28" t="str">
        <f ca="1">IFERROR(INDEX(INDIRECT("$A" &amp; IF($Q6="_",4,$Q6)):$F$37,MATCH($H$2,INDIRECT("$D" &amp; IF($Q6="_",4,$Q6)):$D$37,0),COLUMN(I11)-8),"")</f>
        <v/>
      </c>
      <c r="K7" s="28" t="str">
        <f ca="1">IFERROR(INDEX(INDIRECT("$A" &amp; IF($Q6="_",4,$Q6)):$F$37,MATCH($H$2,INDIRECT("$D" &amp; IF($Q6="_",4,$Q6)):$D$37,0),COLUMN(J11)-8),"")</f>
        <v/>
      </c>
      <c r="L7" s="28" t="str">
        <f ca="1">IFERROR(INDEX(INDIRECT("$A" &amp; IF($Q6="_",4,$Q6)):$F$37,MATCH($H$2,INDIRECT("$D" &amp; IF($Q6="_",4,$Q6)):$D$37,0),COLUMN(K11)-8),"")</f>
        <v/>
      </c>
      <c r="M7" s="28" t="str">
        <f ca="1">IFERROR(INDEX(INDIRECT("$A" &amp; IF($Q6="_",4,$Q6)):$F$37,MATCH($H$2,INDIRECT("$D" &amp; IF($Q6="_",4,$Q6)):$D$37,0),COLUMN(L11)-8),"")</f>
        <v/>
      </c>
      <c r="N7" s="28" t="str">
        <f ca="1">IFERROR(INDEX(INDIRECT("$A" &amp; IF($Q6="_",4,$Q6)):$F$37,MATCH($H$2,INDIRECT("$D" &amp; IF($Q6="_",4,$Q6)):$D$37,0),COLUMN(M11)-8),"")</f>
        <v/>
      </c>
      <c r="O7" s="28" t="str">
        <f ca="1">IFERROR(INDEX(INDIRECT("$A" &amp; IF($Q6="_",4,$Q6)):$F$37,MATCH($H$2,INDIRECT("$D" &amp; IF($Q6="_",4,$Q6)):$D$37,0),COLUMN(N11)-8),"")</f>
        <v/>
      </c>
      <c r="P7" s="29" t="str">
        <f ca="1">IFERROR(MATCH($H$2,INDIRECT("$D" &amp; IF($Q6="_",4,$Q6)):$D$37,0),"")</f>
        <v/>
      </c>
      <c r="Q7" s="29" t="str">
        <f t="shared" ca="1" si="0"/>
        <v/>
      </c>
    </row>
    <row r="8" spans="1:17" x14ac:dyDescent="0.25">
      <c r="A8" s="9" t="s">
        <v>34</v>
      </c>
      <c r="B8" s="9" t="s">
        <v>20</v>
      </c>
      <c r="C8" s="8" t="str">
        <f>INDEX(calendrier!$C$3:$BC$23,MATCH(B8,calendrier!$B$3:$B$23,0),MATCH(A8,calendrier!$C$2:$BC$2,0))</f>
        <v>Bleu</v>
      </c>
      <c r="D8" s="9" t="s">
        <v>348</v>
      </c>
      <c r="E8" s="9">
        <v>5</v>
      </c>
      <c r="F8" s="9" t="str">
        <f>VLOOKUP(D8,référence!$A:$C,3,FALSE)</f>
        <v>UB paella</v>
      </c>
      <c r="H8" s="9" t="s">
        <v>889</v>
      </c>
      <c r="J8" s="28" t="str">
        <f ca="1">IFERROR(INDEX(INDIRECT("$A" &amp; IF($Q7="_",4,$Q7)):$F$37,MATCH($H$2,INDIRECT("$D" &amp; IF($Q7="_",4,$Q7)):$D$37,0),COLUMN(I12)-8),"")</f>
        <v/>
      </c>
      <c r="K8" s="28" t="str">
        <f ca="1">IFERROR(INDEX(INDIRECT("$A" &amp; IF($Q7="_",4,$Q7)):$F$37,MATCH($H$2,INDIRECT("$D" &amp; IF($Q7="_",4,$Q7)):$D$37,0),COLUMN(J12)-8),"")</f>
        <v/>
      </c>
      <c r="L8" s="28" t="str">
        <f ca="1">IFERROR(INDEX(INDIRECT("$A" &amp; IF($Q7="_",4,$Q7)):$F$37,MATCH($H$2,INDIRECT("$D" &amp; IF($Q7="_",4,$Q7)):$D$37,0),COLUMN(K12)-8),"")</f>
        <v/>
      </c>
      <c r="M8" s="28" t="str">
        <f ca="1">IFERROR(INDEX(INDIRECT("$A" &amp; IF($Q7="_",4,$Q7)):$F$37,MATCH($H$2,INDIRECT("$D" &amp; IF($Q7="_",4,$Q7)):$D$37,0),COLUMN(L12)-8),"")</f>
        <v/>
      </c>
      <c r="N8" s="28" t="str">
        <f ca="1">IFERROR(INDEX(INDIRECT("$A" &amp; IF($Q7="_",4,$Q7)):$F$37,MATCH($H$2,INDIRECT("$D" &amp; IF($Q7="_",4,$Q7)):$D$37,0),COLUMN(M12)-8),"")</f>
        <v/>
      </c>
      <c r="O8" s="28" t="str">
        <f ca="1">IFERROR(INDEX(INDIRECT("$A" &amp; IF($Q7="_",4,$Q7)):$F$37,MATCH($H$2,INDIRECT("$D" &amp; IF($Q7="_",4,$Q7)):$D$37,0),COLUMN(N12)-8),"")</f>
        <v/>
      </c>
      <c r="P8" s="29" t="str">
        <f ca="1">IFERROR(MATCH($H$2,INDIRECT("$D" &amp; IF($Q7="_",4,$Q7)):$D$37,0),"")</f>
        <v/>
      </c>
      <c r="Q8" s="29" t="str">
        <f t="shared" ca="1" si="0"/>
        <v/>
      </c>
    </row>
    <row r="9" spans="1:17" x14ac:dyDescent="0.25">
      <c r="A9" s="9" t="s">
        <v>34</v>
      </c>
      <c r="B9" s="9" t="s">
        <v>21</v>
      </c>
      <c r="C9" s="8" t="str">
        <f>INDEX(calendrier!$C$3:$BC$23,MATCH(B9,calendrier!$B$3:$B$23,0),MATCH(A9,calendrier!$C$2:$BC$2,0))</f>
        <v>Vert</v>
      </c>
      <c r="D9" s="9" t="s">
        <v>348</v>
      </c>
      <c r="E9" s="9">
        <v>5</v>
      </c>
      <c r="F9" s="9" t="str">
        <f>VLOOKUP(D9,référence!$A:$C,3,FALSE)</f>
        <v>UB paella</v>
      </c>
      <c r="H9" s="9" t="s">
        <v>348</v>
      </c>
      <c r="J9" s="28" t="str">
        <f ca="1">IFERROR(INDEX(INDIRECT("$A" &amp; IF($Q8="_",4,$Q8)):$F$37,MATCH($H$2,INDIRECT("$D" &amp; IF($Q8="_",4,$Q8)):$D$37,0),COLUMN(I13)-8),"")</f>
        <v/>
      </c>
      <c r="K9" s="28" t="str">
        <f ca="1">IFERROR(INDEX(INDIRECT("$A" &amp; IF($Q8="_",4,$Q8)):$F$37,MATCH($H$2,INDIRECT("$D" &amp; IF($Q8="_",4,$Q8)):$D$37,0),COLUMN(J13)-8),"")</f>
        <v/>
      </c>
      <c r="L9" s="28" t="str">
        <f ca="1">IFERROR(INDEX(INDIRECT("$A" &amp; IF($Q8="_",4,$Q8)):$F$37,MATCH($H$2,INDIRECT("$D" &amp; IF($Q8="_",4,$Q8)):$D$37,0),COLUMN(K13)-8),"")</f>
        <v/>
      </c>
      <c r="M9" s="28" t="str">
        <f ca="1">IFERROR(INDEX(INDIRECT("$A" &amp; IF($Q8="_",4,$Q8)):$F$37,MATCH($H$2,INDIRECT("$D" &amp; IF($Q8="_",4,$Q8)):$D$37,0),COLUMN(L13)-8),"")</f>
        <v/>
      </c>
      <c r="N9" s="28" t="str">
        <f ca="1">IFERROR(INDEX(INDIRECT("$A" &amp; IF($Q8="_",4,$Q8)):$F$37,MATCH($H$2,INDIRECT("$D" &amp; IF($Q8="_",4,$Q8)):$D$37,0),COLUMN(M13)-8),"")</f>
        <v/>
      </c>
      <c r="O9" s="28" t="str">
        <f ca="1">IFERROR(INDEX(INDIRECT("$A" &amp; IF($Q8="_",4,$Q8)):$F$37,MATCH($H$2,INDIRECT("$D" &amp; IF($Q8="_",4,$Q8)):$D$37,0),COLUMN(N13)-8),"")</f>
        <v/>
      </c>
      <c r="P9" s="29" t="str">
        <f ca="1">IFERROR(MATCH($H$2,INDIRECT("$D" &amp; IF($Q8="_",4,$Q8)):$D$37,0),"")</f>
        <v/>
      </c>
      <c r="Q9" s="29" t="str">
        <f t="shared" ca="1" si="0"/>
        <v/>
      </c>
    </row>
    <row r="10" spans="1:17" x14ac:dyDescent="0.25">
      <c r="A10" s="9" t="s">
        <v>34</v>
      </c>
      <c r="B10" s="9" t="s">
        <v>21</v>
      </c>
      <c r="C10" s="8" t="str">
        <f>INDEX(calendrier!$C$3:$BC$23,MATCH(B10,calendrier!$B$3:$B$23,0),MATCH(A10,calendrier!$C$2:$BC$2,0))</f>
        <v>Vert</v>
      </c>
      <c r="D10" s="9" t="s">
        <v>270</v>
      </c>
      <c r="E10" s="9">
        <v>6</v>
      </c>
      <c r="F10" s="9" t="str">
        <f>VLOOKUP(D10,référence!$A:$C,3,FALSE)</f>
        <v>UB paella</v>
      </c>
      <c r="H10" s="9" t="s">
        <v>361</v>
      </c>
    </row>
    <row r="11" spans="1:17" x14ac:dyDescent="0.25">
      <c r="A11" s="9" t="s">
        <v>34</v>
      </c>
      <c r="B11" s="9" t="s">
        <v>21</v>
      </c>
      <c r="C11" s="8" t="str">
        <f>INDEX(calendrier!$C$3:$BC$23,MATCH(B11,calendrier!$B$3:$B$23,0),MATCH(A11,calendrier!$C$2:$BC$2,0))</f>
        <v>Vert</v>
      </c>
      <c r="D11" s="9" t="s">
        <v>148</v>
      </c>
      <c r="E11" s="9">
        <v>7</v>
      </c>
      <c r="F11" s="9" t="str">
        <f>VLOOKUP(D11,référence!$A:$C,3,FALSE)</f>
        <v>UB tex mex</v>
      </c>
      <c r="H11" s="9" t="s">
        <v>365</v>
      </c>
    </row>
    <row r="12" spans="1:17" x14ac:dyDescent="0.25">
      <c r="A12" s="9" t="s">
        <v>34</v>
      </c>
      <c r="B12" s="9" t="s">
        <v>22</v>
      </c>
      <c r="C12" s="8" t="str">
        <f>INDEX(calendrier!$C$3:$BC$23,MATCH(B12,calendrier!$B$3:$B$23,0),MATCH(A12,calendrier!$C$2:$BC$2,0))</f>
        <v>Rouge</v>
      </c>
      <c r="D12" s="9" t="s">
        <v>148</v>
      </c>
      <c r="E12" s="9">
        <v>7</v>
      </c>
      <c r="F12" s="9" t="str">
        <f>VLOOKUP(D12,référence!$A:$C,3,FALSE)</f>
        <v>UB tex mex</v>
      </c>
      <c r="H12" s="9" t="s">
        <v>389</v>
      </c>
    </row>
    <row r="13" spans="1:17" x14ac:dyDescent="0.25">
      <c r="A13" s="9" t="s">
        <v>34</v>
      </c>
      <c r="B13" s="9" t="s">
        <v>22</v>
      </c>
      <c r="C13" s="8" t="str">
        <f>INDEX(calendrier!$C$3:$BC$23,MATCH(B13,calendrier!$B$3:$B$23,0),MATCH(A13,calendrier!$C$2:$BC$2,0))</f>
        <v>Rouge</v>
      </c>
      <c r="D13" s="9" t="s">
        <v>493</v>
      </c>
      <c r="E13" s="9">
        <v>8</v>
      </c>
      <c r="F13" s="9" t="str">
        <f>VLOOKUP(D13,référence!$A:$C,3,FALSE)</f>
        <v>UB risi bisi</v>
      </c>
      <c r="H13" s="9" t="s">
        <v>400</v>
      </c>
    </row>
    <row r="14" spans="1:17" x14ac:dyDescent="0.25">
      <c r="A14" s="9" t="s">
        <v>34</v>
      </c>
      <c r="B14" s="9" t="s">
        <v>22</v>
      </c>
      <c r="C14" s="8" t="str">
        <f>INDEX(calendrier!$C$3:$BC$23,MATCH(B14,calendrier!$B$3:$B$23,0),MATCH(A14,calendrier!$C$2:$BC$2,0))</f>
        <v>Rouge</v>
      </c>
      <c r="D14" s="9" t="s">
        <v>455</v>
      </c>
      <c r="E14" s="9">
        <v>9</v>
      </c>
      <c r="F14" s="9" t="str">
        <f>VLOOKUP(D14,référence!$A:$C,3,FALSE)</f>
        <v>UB risi bisi</v>
      </c>
      <c r="H14" s="9" t="s">
        <v>884</v>
      </c>
    </row>
    <row r="15" spans="1:17" x14ac:dyDescent="0.25">
      <c r="A15" s="9" t="s">
        <v>34</v>
      </c>
      <c r="B15" s="9" t="s">
        <v>22</v>
      </c>
      <c r="C15" s="8" t="str">
        <f>INDEX(calendrier!$C$3:$BC$23,MATCH(B15,calendrier!$B$3:$B$23,0),MATCH(A15,calendrier!$C$2:$BC$2,0))</f>
        <v>Rouge</v>
      </c>
      <c r="D15" s="9" t="s">
        <v>883</v>
      </c>
      <c r="E15" s="9">
        <v>10</v>
      </c>
      <c r="F15" s="9" t="str">
        <f>VLOOKUP(D15,référence!$A:$C,3,FALSE)</f>
        <v>UB long grain</v>
      </c>
      <c r="H15" s="9" t="s">
        <v>455</v>
      </c>
    </row>
    <row r="16" spans="1:17" x14ac:dyDescent="0.25">
      <c r="A16" s="9" t="s">
        <v>34</v>
      </c>
      <c r="B16" s="9" t="s">
        <v>22</v>
      </c>
      <c r="C16" s="8" t="str">
        <f>INDEX(calendrier!$C$3:$BC$23,MATCH(B16,calendrier!$B$3:$B$23,0),MATCH(A16,calendrier!$C$2:$BC$2,0))</f>
        <v>Rouge</v>
      </c>
      <c r="D16" s="9" t="s">
        <v>365</v>
      </c>
      <c r="E16" s="9">
        <v>11</v>
      </c>
      <c r="F16" s="9" t="str">
        <f>VLOOKUP(D16,référence!$A:$C,3,FALSE)</f>
        <v>UB méditerranien</v>
      </c>
      <c r="H16" s="9" t="s">
        <v>882</v>
      </c>
    </row>
    <row r="17" spans="1:8" x14ac:dyDescent="0.25">
      <c r="A17" s="9" t="s">
        <v>34</v>
      </c>
      <c r="B17" s="9" t="s">
        <v>23</v>
      </c>
      <c r="C17" s="8" t="str">
        <f>INDEX(calendrier!$C$3:$BC$23,MATCH(B17,calendrier!$B$3:$B$23,0),MATCH(A17,calendrier!$C$2:$BC$2,0))</f>
        <v>Bleu</v>
      </c>
      <c r="D17" s="9" t="s">
        <v>365</v>
      </c>
      <c r="E17" s="9">
        <v>11</v>
      </c>
      <c r="F17" s="9" t="str">
        <f>VLOOKUP(D17,référence!$A:$C,3,FALSE)</f>
        <v>UB méditerranien</v>
      </c>
      <c r="H17" s="9" t="s">
        <v>461</v>
      </c>
    </row>
    <row r="18" spans="1:8" x14ac:dyDescent="0.25">
      <c r="A18" s="9" t="s">
        <v>34</v>
      </c>
      <c r="B18" s="9" t="s">
        <v>23</v>
      </c>
      <c r="C18" s="8" t="str">
        <f>INDEX(calendrier!$C$3:$BC$23,MATCH(B18,calendrier!$B$3:$B$23,0),MATCH(A18,calendrier!$C$2:$BC$2,0))</f>
        <v>Bleu</v>
      </c>
      <c r="D18" s="9" t="s">
        <v>461</v>
      </c>
      <c r="E18" s="9">
        <v>12</v>
      </c>
      <c r="F18" s="9" t="str">
        <f>VLOOKUP(D18,référence!$A:$C,3,FALSE)</f>
        <v>UB méditerranien</v>
      </c>
      <c r="H18" s="9" t="s">
        <v>493</v>
      </c>
    </row>
    <row r="19" spans="1:8" x14ac:dyDescent="0.25">
      <c r="A19" s="9" t="s">
        <v>34</v>
      </c>
      <c r="B19" s="9" t="s">
        <v>23</v>
      </c>
      <c r="C19" s="8" t="str">
        <f>INDEX(calendrier!$C$3:$BC$23,MATCH(B19,calendrier!$B$3:$B$23,0),MATCH(A19,calendrier!$C$2:$BC$2,0))</f>
        <v>Bleu</v>
      </c>
      <c r="D19" s="9" t="s">
        <v>882</v>
      </c>
      <c r="E19" s="9">
        <v>13</v>
      </c>
      <c r="F19" s="9" t="str">
        <f>VLOOKUP(D19,référence!$A:$C,3,FALSE)</f>
        <v>UB long grain</v>
      </c>
      <c r="H19" s="9" t="s">
        <v>885</v>
      </c>
    </row>
    <row r="20" spans="1:8" x14ac:dyDescent="0.25">
      <c r="A20" s="9" t="s">
        <v>34</v>
      </c>
      <c r="B20" s="9" t="s">
        <v>30</v>
      </c>
      <c r="C20" s="8" t="str">
        <f>INDEX(calendrier!$C$3:$BC$23,MATCH(B20,calendrier!$B$3:$B$23,0),MATCH(A20,calendrier!$C$2:$BC$2,0))</f>
        <v>Orange</v>
      </c>
      <c r="D20" s="9" t="s">
        <v>400</v>
      </c>
      <c r="E20" s="9">
        <v>13</v>
      </c>
      <c r="F20" s="9" t="str">
        <f>VLOOKUP(D20,référence!$A:$C,3,FALSE)</f>
        <v>UB méditerranien</v>
      </c>
      <c r="H20" s="9" t="s">
        <v>648</v>
      </c>
    </row>
    <row r="21" spans="1:8" x14ac:dyDescent="0.25">
      <c r="A21" s="9" t="s">
        <v>34</v>
      </c>
      <c r="B21" s="9" t="s">
        <v>25</v>
      </c>
      <c r="C21" s="8" t="str">
        <f>INDEX(calendrier!$C$3:$BC$23,MATCH(B21,calendrier!$B$3:$B$23,0),MATCH(A21,calendrier!$C$2:$BC$2,0))</f>
        <v>Rouge</v>
      </c>
      <c r="D21" s="9" t="s">
        <v>400</v>
      </c>
      <c r="E21" s="9">
        <v>13</v>
      </c>
      <c r="F21" s="9" t="str">
        <f>VLOOKUP(D21,référence!$A:$C,3,FALSE)</f>
        <v>UB méditerranien</v>
      </c>
      <c r="H21" s="9" t="s">
        <v>677</v>
      </c>
    </row>
    <row r="22" spans="1:8" x14ac:dyDescent="0.25">
      <c r="A22" s="9" t="s">
        <v>34</v>
      </c>
      <c r="B22" s="9" t="s">
        <v>25</v>
      </c>
      <c r="C22" s="8" t="str">
        <f>INDEX(calendrier!$C$3:$BC$23,MATCH(B22,calendrier!$B$3:$B$23,0),MATCH(A22,calendrier!$C$2:$BC$2,0))</f>
        <v>Rouge</v>
      </c>
      <c r="D22" s="9" t="s">
        <v>677</v>
      </c>
      <c r="E22" s="9">
        <v>14</v>
      </c>
      <c r="F22" s="9" t="str">
        <f>VLOOKUP(D22,référence!$A:$C,3,FALSE)</f>
        <v>UB rissoto mushroom</v>
      </c>
      <c r="H22" s="9" t="s">
        <v>883</v>
      </c>
    </row>
    <row r="23" spans="1:8" x14ac:dyDescent="0.25">
      <c r="A23" s="9" t="s">
        <v>34</v>
      </c>
      <c r="B23" s="9" t="s">
        <v>25</v>
      </c>
      <c r="C23" s="8" t="str">
        <f>INDEX(calendrier!$C$3:$BC$23,MATCH(B23,calendrier!$B$3:$B$23,0),MATCH(A23,calendrier!$C$2:$BC$2,0))</f>
        <v>Rouge</v>
      </c>
      <c r="D23" s="9" t="s">
        <v>648</v>
      </c>
      <c r="E23" s="9">
        <v>15</v>
      </c>
      <c r="F23" s="9" t="str">
        <f>VLOOKUP(D23,référence!$A:$C,3,FALSE)</f>
        <v>UB rissoto mushroom</v>
      </c>
      <c r="H23" s="9" t="s">
        <v>769</v>
      </c>
    </row>
    <row r="24" spans="1:8" x14ac:dyDescent="0.25">
      <c r="A24" s="9" t="s">
        <v>34</v>
      </c>
      <c r="B24" s="9" t="s">
        <v>25</v>
      </c>
      <c r="C24" s="8" t="str">
        <f>INDEX(calendrier!$C$3:$BC$23,MATCH(B24,calendrier!$B$3:$B$23,0),MATCH(A24,calendrier!$C$2:$BC$2,0))</f>
        <v>Rouge</v>
      </c>
      <c r="D24" s="9" t="s">
        <v>822</v>
      </c>
      <c r="E24" s="9">
        <v>16</v>
      </c>
      <c r="F24" s="9" t="str">
        <f>VLOOKUP(D24,référence!$A:$C,3,FALSE)</f>
        <v>UB rissoto mushroom</v>
      </c>
      <c r="H24" s="9" t="s">
        <v>793</v>
      </c>
    </row>
    <row r="25" spans="1:8" x14ac:dyDescent="0.25">
      <c r="A25" s="9" t="s">
        <v>34</v>
      </c>
      <c r="B25" s="9" t="s">
        <v>25</v>
      </c>
      <c r="C25" s="8" t="str">
        <f>INDEX(calendrier!$C$3:$BC$23,MATCH(B25,calendrier!$B$3:$B$23,0),MATCH(A25,calendrier!$C$2:$BC$2,0))</f>
        <v>Rouge</v>
      </c>
      <c r="D25" s="9" t="s">
        <v>389</v>
      </c>
      <c r="E25" s="9">
        <v>17</v>
      </c>
      <c r="F25" s="9" t="str">
        <f>VLOOKUP(D25,référence!$A:$C,3,FALSE)</f>
        <v>UB rissoto mushroom</v>
      </c>
      <c r="H25" s="9" t="s">
        <v>820</v>
      </c>
    </row>
    <row r="26" spans="1:8" x14ac:dyDescent="0.25">
      <c r="A26" s="9" t="s">
        <v>34</v>
      </c>
      <c r="B26" s="9" t="s">
        <v>26</v>
      </c>
      <c r="C26" s="8" t="str">
        <f>INDEX(calendrier!$C$3:$BC$23,MATCH(B26,calendrier!$B$3:$B$23,0),MATCH(A26,calendrier!$C$2:$BC$2,0))</f>
        <v>Bleu</v>
      </c>
      <c r="D26" s="9" t="s">
        <v>820</v>
      </c>
      <c r="E26" s="9">
        <v>18</v>
      </c>
      <c r="F26" s="9" t="str">
        <f>VLOOKUP(D26,référence!$A:$C,3,FALSE)</f>
        <v>UB italian herbe</v>
      </c>
      <c r="H26" s="9" t="s">
        <v>822</v>
      </c>
    </row>
    <row r="27" spans="1:8" x14ac:dyDescent="0.25">
      <c r="A27" s="9" t="s">
        <v>34</v>
      </c>
      <c r="B27" s="9" t="s">
        <v>26</v>
      </c>
      <c r="C27" s="8" t="str">
        <f>INDEX(calendrier!$C$3:$BC$23,MATCH(B27,calendrier!$B$3:$B$23,0),MATCH(A27,calendrier!$C$2:$BC$2,0))</f>
        <v>Bleu</v>
      </c>
      <c r="D27" s="9" t="s">
        <v>793</v>
      </c>
      <c r="E27" s="9">
        <v>19</v>
      </c>
      <c r="F27" s="9" t="str">
        <f>VLOOKUP(D27,référence!$A:$C,3,FALSE)</f>
        <v>UB italian herbe</v>
      </c>
    </row>
    <row r="28" spans="1:8" x14ac:dyDescent="0.25">
      <c r="A28" s="9" t="s">
        <v>34</v>
      </c>
      <c r="B28" s="9" t="s">
        <v>26</v>
      </c>
      <c r="C28" s="8" t="str">
        <f>INDEX(calendrier!$C$3:$BC$23,MATCH(B28,calendrier!$B$3:$B$23,0),MATCH(A28,calendrier!$C$2:$BC$2,0))</f>
        <v>Bleu</v>
      </c>
      <c r="D28" s="9" t="s">
        <v>284</v>
      </c>
      <c r="E28" s="9">
        <v>20</v>
      </c>
      <c r="F28" s="9" t="str">
        <f>VLOOKUP(D28,référence!$A:$C,3,FALSE)</f>
        <v>UB italian herbe</v>
      </c>
    </row>
    <row r="29" spans="1:8" x14ac:dyDescent="0.25">
      <c r="A29" s="9" t="s">
        <v>34</v>
      </c>
      <c r="B29" s="9" t="s">
        <v>26</v>
      </c>
      <c r="C29" s="8" t="str">
        <f>INDEX(calendrier!$C$3:$BC$23,MATCH(B29,calendrier!$B$3:$B$23,0),MATCH(A29,calendrier!$C$2:$BC$2,0))</f>
        <v>Bleu</v>
      </c>
      <c r="D29" s="9" t="s">
        <v>361</v>
      </c>
      <c r="E29" s="9">
        <v>21</v>
      </c>
      <c r="F29" s="9" t="str">
        <f>VLOOKUP(D29,référence!$A:$C,3,FALSE)</f>
        <v>UB long grain</v>
      </c>
    </row>
    <row r="30" spans="1:8" x14ac:dyDescent="0.25">
      <c r="A30" s="9" t="s">
        <v>34</v>
      </c>
      <c r="B30" s="9" t="s">
        <v>27</v>
      </c>
      <c r="C30" s="8" t="str">
        <f>INDEX(calendrier!$C$3:$BC$23,MATCH(B30,calendrier!$B$3:$B$23,0),MATCH(A30,calendrier!$C$2:$BC$2,0))</f>
        <v>Orange</v>
      </c>
      <c r="D30" s="9" t="s">
        <v>882</v>
      </c>
      <c r="E30" s="9">
        <v>21</v>
      </c>
      <c r="F30" s="9" t="str">
        <f>VLOOKUP(D30,référence!$A:$C,3,FALSE)</f>
        <v>UB long grain</v>
      </c>
      <c r="H30" s="27"/>
    </row>
    <row r="31" spans="1:8" x14ac:dyDescent="0.25">
      <c r="A31" s="9" t="s">
        <v>34</v>
      </c>
      <c r="B31" s="9" t="s">
        <v>27</v>
      </c>
      <c r="C31" s="8" t="str">
        <f>INDEX(calendrier!$C$3:$BC$23,MATCH(B31,calendrier!$B$3:$B$23,0),MATCH(A31,calendrier!$C$2:$BC$2,0))</f>
        <v>Orange</v>
      </c>
      <c r="D31" s="9" t="s">
        <v>763</v>
      </c>
      <c r="E31" s="9">
        <v>22</v>
      </c>
      <c r="F31" s="9" t="str">
        <f>VLOOKUP(D31,référence!$A:$C,3,FALSE)</f>
        <v>UB long grain</v>
      </c>
      <c r="H31" s="27"/>
    </row>
    <row r="32" spans="1:8" x14ac:dyDescent="0.25">
      <c r="A32" s="9" t="s">
        <v>34</v>
      </c>
      <c r="B32" s="9" t="s">
        <v>27</v>
      </c>
      <c r="C32" s="8" t="str">
        <f>INDEX(calendrier!$C$3:$BC$23,MATCH(B32,calendrier!$B$3:$B$23,0),MATCH(A32,calendrier!$C$2:$BC$2,0))</f>
        <v>Orange</v>
      </c>
      <c r="D32" s="9" t="s">
        <v>769</v>
      </c>
      <c r="E32" s="9">
        <v>23</v>
      </c>
      <c r="F32" s="9" t="str">
        <f>VLOOKUP(D32,référence!$A:$C,3,FALSE)</f>
        <v>UB mushroom</v>
      </c>
    </row>
    <row r="33" spans="1:6" x14ac:dyDescent="0.25">
      <c r="A33" s="9" t="s">
        <v>34</v>
      </c>
      <c r="B33" s="9" t="s">
        <v>28</v>
      </c>
      <c r="C33" s="8" t="str">
        <f>INDEX(calendrier!$C$3:$BC$23,MATCH(B33,calendrier!$B$3:$B$23,0),MATCH(A33,calendrier!$C$2:$BC$2,0))</f>
        <v>Vert</v>
      </c>
      <c r="D33" s="9" t="s">
        <v>886</v>
      </c>
      <c r="E33" s="9">
        <v>23</v>
      </c>
      <c r="F33" s="9" t="str">
        <f>VLOOKUP(D33,référence!$A:$C,3,FALSE)</f>
        <v>UB mushroom</v>
      </c>
    </row>
    <row r="34" spans="1:6" x14ac:dyDescent="0.25">
      <c r="A34" s="9" t="s">
        <v>34</v>
      </c>
      <c r="B34" s="9" t="s">
        <v>28</v>
      </c>
      <c r="C34" s="8" t="str">
        <f>INDEX(calendrier!$C$3:$BC$23,MATCH(B34,calendrier!$B$3:$B$23,0),MATCH(A34,calendrier!$C$2:$BC$2,0))</f>
        <v>Vert</v>
      </c>
      <c r="D34" s="9" t="s">
        <v>883</v>
      </c>
      <c r="E34" s="9">
        <v>24</v>
      </c>
      <c r="F34" s="9" t="str">
        <f>VLOOKUP(D34,référence!$A:$C,3,FALSE)</f>
        <v>UB long grain</v>
      </c>
    </row>
    <row r="35" spans="1:6" x14ac:dyDescent="0.25">
      <c r="A35" s="9" t="s">
        <v>34</v>
      </c>
      <c r="B35" s="9" t="s">
        <v>28</v>
      </c>
      <c r="C35" s="8" t="str">
        <f>INDEX(calendrier!$C$3:$BC$23,MATCH(B35,calendrier!$B$3:$B$23,0),MATCH(A35,calendrier!$C$2:$BC$2,0))</f>
        <v>Vert</v>
      </c>
      <c r="D35" s="9" t="s">
        <v>888</v>
      </c>
      <c r="E35" s="9">
        <v>25</v>
      </c>
      <c r="F35" s="9" t="str">
        <f>VLOOKUP(D35,référence!$A:$C,3,FALSE)</f>
        <v>UB veg pilau</v>
      </c>
    </row>
    <row r="36" spans="1:6" x14ac:dyDescent="0.25">
      <c r="A36" s="9" t="s">
        <v>34</v>
      </c>
      <c r="B36" s="9" t="s">
        <v>28</v>
      </c>
      <c r="C36" s="8" t="str">
        <f>INDEX(calendrier!$C$3:$BC$23,MATCH(B36,calendrier!$B$3:$B$23,0),MATCH(A36,calendrier!$C$2:$BC$2,0))</f>
        <v>Vert</v>
      </c>
      <c r="D36" s="9" t="s">
        <v>889</v>
      </c>
      <c r="E36" s="9">
        <v>26</v>
      </c>
      <c r="F36" s="9" t="str">
        <f>VLOOKUP(D36,référence!$A:$C,3,FALSE)</f>
        <v>UB veg pilau</v>
      </c>
    </row>
    <row r="37" spans="1:6" x14ac:dyDescent="0.25">
      <c r="A37" s="9" t="s">
        <v>34</v>
      </c>
      <c r="B37" s="9" t="s">
        <v>29</v>
      </c>
      <c r="C37" s="8" t="str">
        <f>INDEX(calendrier!$C$3:$BC$23,MATCH(B37,calendrier!$B$3:$B$23,0),MATCH(A37,calendrier!$C$2:$BC$2,0))</f>
        <v>Rouge</v>
      </c>
      <c r="D37" s="9" t="s">
        <v>344</v>
      </c>
      <c r="E37" s="9">
        <v>26</v>
      </c>
      <c r="F37" s="9" t="str">
        <f>VLOOKUP(D37,référence!$A:$C,3,FALSE)</f>
        <v>UB veg pilau</v>
      </c>
    </row>
  </sheetData>
  <sortState ref="H4:H26">
    <sortCondition ref="H4"/>
  </sortState>
  <dataConsolidate/>
  <mergeCells count="12">
    <mergeCell ref="O1:O2"/>
    <mergeCell ref="A1:A2"/>
    <mergeCell ref="B1:B2"/>
    <mergeCell ref="C1:C2"/>
    <mergeCell ref="D1:D2"/>
    <mergeCell ref="E1:E2"/>
    <mergeCell ref="F1:F2"/>
    <mergeCell ref="J1:J2"/>
    <mergeCell ref="K1:K2"/>
    <mergeCell ref="L1:L2"/>
    <mergeCell ref="M1:M2"/>
    <mergeCell ref="N1:N2"/>
  </mergeCells>
  <conditionalFormatting sqref="C4:C37">
    <cfRule type="cellIs" dxfId="324" priority="25" operator="equal">
      <formula>"Extra"</formula>
    </cfRule>
    <cfRule type="cellIs" dxfId="323" priority="26" operator="equal">
      <formula>"Rouge"</formula>
    </cfRule>
    <cfRule type="cellIs" dxfId="322" priority="27" operator="equal">
      <formula>"Bleu"</formula>
    </cfRule>
    <cfRule type="cellIs" dxfId="321" priority="28" operator="equal">
      <formula>"Orange"</formula>
    </cfRule>
    <cfRule type="cellIs" dxfId="320" priority="29" operator="equal">
      <formula>"Vert"</formula>
    </cfRule>
  </conditionalFormatting>
  <conditionalFormatting sqref="C1:C2">
    <cfRule type="cellIs" dxfId="319" priority="21" operator="equal">
      <formula>"Rouge"</formula>
    </cfRule>
    <cfRule type="cellIs" dxfId="318" priority="22" operator="equal">
      <formula>"Bleu"</formula>
    </cfRule>
    <cfRule type="cellIs" dxfId="317" priority="23" operator="equal">
      <formula>"Orange"</formula>
    </cfRule>
    <cfRule type="cellIs" dxfId="316" priority="24" operator="equal">
      <formula>"Vert"</formula>
    </cfRule>
  </conditionalFormatting>
  <conditionalFormatting sqref="B1:B2">
    <cfRule type="cellIs" dxfId="315" priority="17" operator="equal">
      <formula>"Rouge"</formula>
    </cfRule>
    <cfRule type="cellIs" dxfId="314" priority="18" operator="equal">
      <formula>"Bleu"</formula>
    </cfRule>
    <cfRule type="cellIs" dxfId="313" priority="19" operator="equal">
      <formula>"Orange"</formula>
    </cfRule>
    <cfRule type="cellIs" dxfId="312" priority="20" operator="equal">
      <formula>"Vert"</formula>
    </cfRule>
  </conditionalFormatting>
  <conditionalFormatting sqref="A1:A2">
    <cfRule type="cellIs" dxfId="311" priority="13" operator="equal">
      <formula>"Rouge"</formula>
    </cfRule>
    <cfRule type="cellIs" dxfId="310" priority="14" operator="equal">
      <formula>"Bleu"</formula>
    </cfRule>
    <cfRule type="cellIs" dxfId="309" priority="15" operator="equal">
      <formula>"Orange"</formula>
    </cfRule>
    <cfRule type="cellIs" dxfId="308" priority="16" operator="equal">
      <formula>"Vert"</formula>
    </cfRule>
  </conditionalFormatting>
  <conditionalFormatting sqref="L1:L2">
    <cfRule type="cellIs" dxfId="307" priority="9" operator="equal">
      <formula>"Rouge"</formula>
    </cfRule>
    <cfRule type="cellIs" dxfId="306" priority="10" operator="equal">
      <formula>"Bleu"</formula>
    </cfRule>
    <cfRule type="cellIs" dxfId="305" priority="11" operator="equal">
      <formula>"Orange"</formula>
    </cfRule>
    <cfRule type="cellIs" dxfId="304" priority="12" operator="equal">
      <formula>"Vert"</formula>
    </cfRule>
  </conditionalFormatting>
  <conditionalFormatting sqref="K1:K2">
    <cfRule type="cellIs" dxfId="303" priority="5" operator="equal">
      <formula>"Rouge"</formula>
    </cfRule>
    <cfRule type="cellIs" dxfId="302" priority="6" operator="equal">
      <formula>"Bleu"</formula>
    </cfRule>
    <cfRule type="cellIs" dxfId="301" priority="7" operator="equal">
      <formula>"Orange"</formula>
    </cfRule>
    <cfRule type="cellIs" dxfId="300" priority="8" operator="equal">
      <formula>"Vert"</formula>
    </cfRule>
  </conditionalFormatting>
  <conditionalFormatting sqref="J1:J2">
    <cfRule type="cellIs" dxfId="299" priority="1" operator="equal">
      <formula>"Rouge"</formula>
    </cfRule>
    <cfRule type="cellIs" dxfId="298" priority="2" operator="equal">
      <formula>"Bleu"</formula>
    </cfRule>
    <cfRule type="cellIs" dxfId="297" priority="3" operator="equal">
      <formula>"Orange"</formula>
    </cfRule>
    <cfRule type="cellIs" dxfId="296" priority="4" operator="equal">
      <formula>"Vert"</formula>
    </cfRule>
  </conditionalFormatting>
  <dataValidations count="1">
    <dataValidation type="list" allowBlank="1" showInputMessage="1" showErrorMessage="1" sqref="H2">
      <formula1>$H$4:$H$28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workbookViewId="0">
      <selection activeCell="I4" sqref="I4"/>
    </sheetView>
  </sheetViews>
  <sheetFormatPr defaultRowHeight="15" x14ac:dyDescent="0.25"/>
  <cols>
    <col min="2" max="2" width="15.28515625" bestFit="1" customWidth="1"/>
    <col min="6" max="6" width="20.140625" bestFit="1" customWidth="1"/>
    <col min="8" max="9" width="24.7109375" customWidth="1"/>
  </cols>
  <sheetData>
    <row r="1" spans="1:13" x14ac:dyDescent="0.25">
      <c r="A1" s="38" t="s">
        <v>1</v>
      </c>
      <c r="B1" s="39" t="s">
        <v>2</v>
      </c>
      <c r="C1" s="39" t="s">
        <v>3</v>
      </c>
      <c r="D1" s="41" t="s">
        <v>935</v>
      </c>
      <c r="E1" s="42" t="s">
        <v>4</v>
      </c>
      <c r="F1" s="36" t="s">
        <v>5</v>
      </c>
      <c r="G1" s="36" t="s">
        <v>8</v>
      </c>
      <c r="H1" s="35"/>
      <c r="J1" s="38" t="s">
        <v>1</v>
      </c>
      <c r="K1" s="41" t="s">
        <v>935</v>
      </c>
      <c r="L1" s="42" t="s">
        <v>4</v>
      </c>
      <c r="M1" s="36" t="s">
        <v>8</v>
      </c>
    </row>
    <row r="2" spans="1:13" x14ac:dyDescent="0.25">
      <c r="A2" s="38"/>
      <c r="B2" s="40"/>
      <c r="C2" s="40"/>
      <c r="D2" s="41"/>
      <c r="E2" s="43"/>
      <c r="F2" s="44"/>
      <c r="G2" s="44"/>
      <c r="H2" s="35"/>
      <c r="J2" s="38"/>
      <c r="K2" s="41"/>
      <c r="L2" s="43"/>
      <c r="M2" s="44"/>
    </row>
    <row r="3" spans="1:13" x14ac:dyDescent="0.25">
      <c r="A3" s="10"/>
      <c r="B3" s="10"/>
      <c r="C3" s="12"/>
      <c r="D3" s="10"/>
      <c r="E3" s="10"/>
      <c r="F3" s="10"/>
    </row>
    <row r="4" spans="1:13" x14ac:dyDescent="0.25">
      <c r="A4" s="9" t="s">
        <v>34</v>
      </c>
      <c r="B4" s="9" t="s">
        <v>20</v>
      </c>
      <c r="C4" s="8" t="str">
        <f>INDEX(calendrier!$C$3:$BC$23,MATCH(B4,calendrier!$B$3:$B$23,0),MATCH(A4,calendrier!$C$2:$BC$2,0))</f>
        <v>Bleu</v>
      </c>
      <c r="D4" s="9" t="s">
        <v>882</v>
      </c>
      <c r="E4" s="9">
        <v>1</v>
      </c>
      <c r="F4" s="9" t="str">
        <f>VLOOKUP(D4,référence!$A:$C,3,FALSE)</f>
        <v>UB long grain</v>
      </c>
      <c r="G4">
        <v>563</v>
      </c>
      <c r="J4" s="9" t="s">
        <v>34</v>
      </c>
      <c r="K4" s="9" t="s">
        <v>882</v>
      </c>
      <c r="L4">
        <v>1</v>
      </c>
      <c r="M4">
        <v>563</v>
      </c>
    </row>
    <row r="5" spans="1:13" x14ac:dyDescent="0.25">
      <c r="A5" s="9" t="s">
        <v>34</v>
      </c>
      <c r="B5" s="9" t="s">
        <v>20</v>
      </c>
      <c r="C5" s="8" t="str">
        <f>INDEX(calendrier!$C$3:$BC$23,MATCH(B5,calendrier!$B$3:$B$23,0),MATCH(A5,calendrier!$C$2:$BC$2,0))</f>
        <v>Bleu</v>
      </c>
      <c r="D5" s="9" t="s">
        <v>883</v>
      </c>
      <c r="E5" s="9">
        <v>2</v>
      </c>
      <c r="F5" s="9" t="str">
        <f>VLOOKUP(D5,référence!$A:$C,3,FALSE)</f>
        <v>UB long grain</v>
      </c>
      <c r="G5">
        <v>654</v>
      </c>
      <c r="J5" s="9" t="s">
        <v>34</v>
      </c>
      <c r="K5" s="9" t="s">
        <v>883</v>
      </c>
      <c r="L5">
        <v>2</v>
      </c>
      <c r="M5">
        <v>654</v>
      </c>
    </row>
    <row r="6" spans="1:13" x14ac:dyDescent="0.25">
      <c r="A6" s="9" t="s">
        <v>34</v>
      </c>
      <c r="B6" s="9" t="s">
        <v>20</v>
      </c>
      <c r="C6" s="8" t="str">
        <f>INDEX(calendrier!$C$3:$BC$23,MATCH(B6,calendrier!$B$3:$B$23,0),MATCH(A6,calendrier!$C$2:$BC$2,0))</f>
        <v>Bleu</v>
      </c>
      <c r="D6" s="9" t="s">
        <v>884</v>
      </c>
      <c r="E6" s="9">
        <v>3</v>
      </c>
      <c r="F6" s="9" t="str">
        <f>VLOOKUP(D6,référence!$A:$C,3,FALSE)</f>
        <v>UB long grain</v>
      </c>
      <c r="G6">
        <v>36416</v>
      </c>
      <c r="J6" s="9" t="s">
        <v>34</v>
      </c>
      <c r="K6" s="9" t="s">
        <v>884</v>
      </c>
      <c r="L6">
        <v>3</v>
      </c>
      <c r="M6">
        <v>36416</v>
      </c>
    </row>
    <row r="7" spans="1:13" x14ac:dyDescent="0.25">
      <c r="A7" s="9" t="s">
        <v>34</v>
      </c>
      <c r="B7" s="9" t="s">
        <v>20</v>
      </c>
      <c r="C7" s="8" t="str">
        <f>INDEX(calendrier!$C$3:$BC$23,MATCH(B7,calendrier!$B$3:$B$23,0),MATCH(A7,calendrier!$C$2:$BC$2,0))</f>
        <v>Bleu</v>
      </c>
      <c r="D7" s="9" t="s">
        <v>885</v>
      </c>
      <c r="E7" s="9">
        <v>4</v>
      </c>
      <c r="F7" s="9" t="str">
        <f>VLOOKUP(D7,référence!$A:$C,3,FALSE)</f>
        <v>UB paella</v>
      </c>
      <c r="G7">
        <v>1648</v>
      </c>
      <c r="J7" s="9" t="s">
        <v>34</v>
      </c>
      <c r="K7" s="9" t="s">
        <v>885</v>
      </c>
      <c r="L7">
        <v>4</v>
      </c>
      <c r="M7">
        <v>1648</v>
      </c>
    </row>
    <row r="8" spans="1:13" x14ac:dyDescent="0.25">
      <c r="A8" s="9" t="s">
        <v>34</v>
      </c>
      <c r="B8" s="9" t="s">
        <v>20</v>
      </c>
      <c r="C8" s="8" t="str">
        <f>INDEX(calendrier!$C$3:$BC$23,MATCH(B8,calendrier!$B$3:$B$23,0),MATCH(A8,calendrier!$C$2:$BC$2,0))</f>
        <v>Bleu</v>
      </c>
      <c r="D8" s="9" t="s">
        <v>348</v>
      </c>
      <c r="E8" s="9">
        <v>5</v>
      </c>
      <c r="F8" s="9" t="str">
        <f>VLOOKUP(D8,référence!$A:$C,3,FALSE)</f>
        <v>UB paella</v>
      </c>
      <c r="G8">
        <v>165</v>
      </c>
      <c r="J8" s="9" t="s">
        <v>34</v>
      </c>
      <c r="K8" s="9" t="s">
        <v>348</v>
      </c>
      <c r="L8">
        <v>5</v>
      </c>
      <c r="M8">
        <f>G8+G9</f>
        <v>165062</v>
      </c>
    </row>
    <row r="9" spans="1:13" x14ac:dyDescent="0.25">
      <c r="A9" s="9" t="s">
        <v>34</v>
      </c>
      <c r="B9" s="9" t="s">
        <v>21</v>
      </c>
      <c r="C9" s="8" t="str">
        <f>INDEX(calendrier!$C$3:$BC$23,MATCH(B9,calendrier!$B$3:$B$23,0),MATCH(A9,calendrier!$C$2:$BC$2,0))</f>
        <v>Vert</v>
      </c>
      <c r="D9" s="9" t="s">
        <v>348</v>
      </c>
      <c r="E9" s="9">
        <v>5</v>
      </c>
      <c r="F9" s="9" t="str">
        <f>VLOOKUP(D9,référence!$A:$C,3,FALSE)</f>
        <v>UB paella</v>
      </c>
      <c r="G9">
        <v>164897</v>
      </c>
      <c r="J9" s="9" t="s">
        <v>34</v>
      </c>
      <c r="K9" s="9" t="s">
        <v>270</v>
      </c>
      <c r="L9">
        <v>6</v>
      </c>
      <c r="M9">
        <v>6974</v>
      </c>
    </row>
    <row r="10" spans="1:13" x14ac:dyDescent="0.25">
      <c r="A10" s="9" t="s">
        <v>34</v>
      </c>
      <c r="B10" s="9" t="s">
        <v>21</v>
      </c>
      <c r="C10" s="8" t="str">
        <f>INDEX(calendrier!$C$3:$BC$23,MATCH(B10,calendrier!$B$3:$B$23,0),MATCH(A10,calendrier!$C$2:$BC$2,0))</f>
        <v>Vert</v>
      </c>
      <c r="D10" s="9" t="s">
        <v>270</v>
      </c>
      <c r="E10" s="9">
        <v>6</v>
      </c>
      <c r="F10" s="9" t="str">
        <f>VLOOKUP(D10,référence!$A:$C,3,FALSE)</f>
        <v>UB paella</v>
      </c>
      <c r="G10">
        <v>6974</v>
      </c>
      <c r="J10" s="9" t="s">
        <v>34</v>
      </c>
      <c r="K10" s="9" t="s">
        <v>148</v>
      </c>
      <c r="L10">
        <v>7</v>
      </c>
      <c r="M10">
        <f>G11+G12</f>
        <v>7195</v>
      </c>
    </row>
    <row r="11" spans="1:13" x14ac:dyDescent="0.25">
      <c r="A11" s="9" t="s">
        <v>34</v>
      </c>
      <c r="B11" s="9" t="s">
        <v>21</v>
      </c>
      <c r="C11" s="8" t="str">
        <f>INDEX(calendrier!$C$3:$BC$23,MATCH(B11,calendrier!$B$3:$B$23,0),MATCH(A11,calendrier!$C$2:$BC$2,0))</f>
        <v>Vert</v>
      </c>
      <c r="D11" s="9" t="s">
        <v>148</v>
      </c>
      <c r="E11" s="9">
        <v>7</v>
      </c>
      <c r="F11" s="9" t="str">
        <f>VLOOKUP(D11,référence!$A:$C,3,FALSE)</f>
        <v>UB tex mex</v>
      </c>
      <c r="G11">
        <v>654</v>
      </c>
      <c r="J11" s="9" t="s">
        <v>34</v>
      </c>
      <c r="K11" s="9" t="s">
        <v>493</v>
      </c>
      <c r="L11">
        <v>8</v>
      </c>
      <c r="M11">
        <v>4684</v>
      </c>
    </row>
    <row r="12" spans="1:13" x14ac:dyDescent="0.25">
      <c r="A12" s="9" t="s">
        <v>34</v>
      </c>
      <c r="B12" s="9" t="s">
        <v>22</v>
      </c>
      <c r="C12" s="8" t="str">
        <f>INDEX(calendrier!$C$3:$BC$23,MATCH(B12,calendrier!$B$3:$B$23,0),MATCH(A12,calendrier!$C$2:$BC$2,0))</f>
        <v>Rouge</v>
      </c>
      <c r="D12" s="9" t="s">
        <v>148</v>
      </c>
      <c r="E12" s="9">
        <v>7</v>
      </c>
      <c r="F12" s="9" t="str">
        <f>VLOOKUP(D12,référence!$A:$C,3,FALSE)</f>
        <v>UB tex mex</v>
      </c>
      <c r="G12">
        <v>6541</v>
      </c>
      <c r="J12" s="9" t="s">
        <v>34</v>
      </c>
      <c r="K12" s="9" t="s">
        <v>455</v>
      </c>
      <c r="L12">
        <v>9</v>
      </c>
      <c r="M12">
        <v>45</v>
      </c>
    </row>
    <row r="13" spans="1:13" x14ac:dyDescent="0.25">
      <c r="A13" s="9" t="s">
        <v>34</v>
      </c>
      <c r="B13" s="9" t="s">
        <v>22</v>
      </c>
      <c r="C13" s="8" t="str">
        <f>INDEX(calendrier!$C$3:$BC$23,MATCH(B13,calendrier!$B$3:$B$23,0),MATCH(A13,calendrier!$C$2:$BC$2,0))</f>
        <v>Rouge</v>
      </c>
      <c r="D13" s="9" t="s">
        <v>493</v>
      </c>
      <c r="E13" s="9">
        <v>8</v>
      </c>
      <c r="F13" s="9" t="str">
        <f>VLOOKUP(D13,référence!$A:$C,3,FALSE)</f>
        <v>UB risi bisi</v>
      </c>
      <c r="G13">
        <v>4684</v>
      </c>
      <c r="J13" s="9" t="s">
        <v>34</v>
      </c>
      <c r="K13" s="9" t="s">
        <v>883</v>
      </c>
      <c r="L13">
        <v>10</v>
      </c>
      <c r="M13">
        <v>4654</v>
      </c>
    </row>
    <row r="14" spans="1:13" x14ac:dyDescent="0.25">
      <c r="A14" s="9" t="s">
        <v>34</v>
      </c>
      <c r="B14" s="9" t="s">
        <v>22</v>
      </c>
      <c r="C14" s="8" t="str">
        <f>INDEX(calendrier!$C$3:$BC$23,MATCH(B14,calendrier!$B$3:$B$23,0),MATCH(A14,calendrier!$C$2:$BC$2,0))</f>
        <v>Rouge</v>
      </c>
      <c r="D14" s="9" t="s">
        <v>455</v>
      </c>
      <c r="E14" s="9">
        <v>9</v>
      </c>
      <c r="F14" s="9" t="str">
        <f>VLOOKUP(D14,référence!$A:$C,3,FALSE)</f>
        <v>UB risi bisi</v>
      </c>
      <c r="G14">
        <v>45</v>
      </c>
      <c r="J14" s="9" t="s">
        <v>34</v>
      </c>
      <c r="K14" s="9" t="s">
        <v>365</v>
      </c>
      <c r="L14">
        <v>11</v>
      </c>
      <c r="M14">
        <f>G16+G17</f>
        <v>47112</v>
      </c>
    </row>
    <row r="15" spans="1:13" x14ac:dyDescent="0.25">
      <c r="A15" s="9" t="s">
        <v>34</v>
      </c>
      <c r="B15" s="9" t="s">
        <v>22</v>
      </c>
      <c r="C15" s="8" t="str">
        <f>INDEX(calendrier!$C$3:$BC$23,MATCH(B15,calendrier!$B$3:$B$23,0),MATCH(A15,calendrier!$C$2:$BC$2,0))</f>
        <v>Rouge</v>
      </c>
      <c r="D15" s="9" t="s">
        <v>883</v>
      </c>
      <c r="E15" s="9">
        <v>10</v>
      </c>
      <c r="F15" s="9" t="str">
        <f>VLOOKUP(D15,référence!$A:$C,3,FALSE)</f>
        <v>UB long grain</v>
      </c>
      <c r="G15">
        <v>4654</v>
      </c>
      <c r="J15" s="9" t="s">
        <v>34</v>
      </c>
      <c r="K15" t="s">
        <v>461</v>
      </c>
      <c r="L15">
        <v>12</v>
      </c>
      <c r="M15">
        <v>4674</v>
      </c>
    </row>
    <row r="16" spans="1:13" x14ac:dyDescent="0.25">
      <c r="A16" s="9" t="s">
        <v>34</v>
      </c>
      <c r="B16" s="9" t="s">
        <v>22</v>
      </c>
      <c r="C16" s="8" t="str">
        <f>INDEX(calendrier!$C$3:$BC$23,MATCH(B16,calendrier!$B$3:$B$23,0),MATCH(A16,calendrier!$C$2:$BC$2,0))</f>
        <v>Rouge</v>
      </c>
      <c r="D16" s="9" t="s">
        <v>365</v>
      </c>
      <c r="E16" s="9">
        <v>11</v>
      </c>
      <c r="F16" s="9" t="str">
        <f>VLOOKUP(D16,référence!$A:$C,3,FALSE)</f>
        <v>UB méditerranien</v>
      </c>
      <c r="G16">
        <v>5464</v>
      </c>
      <c r="J16" s="9" t="s">
        <v>34</v>
      </c>
      <c r="K16" t="s">
        <v>882</v>
      </c>
      <c r="L16">
        <v>13</v>
      </c>
      <c r="M16">
        <v>4648</v>
      </c>
    </row>
    <row r="17" spans="1:13" x14ac:dyDescent="0.25">
      <c r="A17" s="9" t="s">
        <v>34</v>
      </c>
      <c r="B17" s="9" t="s">
        <v>23</v>
      </c>
      <c r="C17" s="8" t="str">
        <f>INDEX(calendrier!$C$3:$BC$23,MATCH(B17,calendrier!$B$3:$B$23,0),MATCH(A17,calendrier!$C$2:$BC$2,0))</f>
        <v>Bleu</v>
      </c>
      <c r="D17" s="9" t="s">
        <v>365</v>
      </c>
      <c r="E17" s="9">
        <v>11</v>
      </c>
      <c r="F17" s="9" t="str">
        <f>VLOOKUP(D17,référence!$A:$C,3,FALSE)</f>
        <v>UB méditerranien</v>
      </c>
      <c r="G17">
        <v>41648</v>
      </c>
      <c r="J17" s="9" t="s">
        <v>34</v>
      </c>
      <c r="K17" t="s">
        <v>400</v>
      </c>
      <c r="L17">
        <v>14</v>
      </c>
      <c r="M17">
        <f>G20+G21</f>
        <v>9295</v>
      </c>
    </row>
    <row r="18" spans="1:13" x14ac:dyDescent="0.25">
      <c r="A18" s="9" t="s">
        <v>34</v>
      </c>
      <c r="B18" s="9" t="s">
        <v>23</v>
      </c>
      <c r="C18" s="8" t="str">
        <f>INDEX(calendrier!$C$3:$BC$23,MATCH(B18,calendrier!$B$3:$B$23,0),MATCH(A18,calendrier!$C$2:$BC$2,0))</f>
        <v>Bleu</v>
      </c>
      <c r="D18" s="9" t="s">
        <v>461</v>
      </c>
      <c r="E18" s="9">
        <v>12</v>
      </c>
      <c r="F18" s="9" t="str">
        <f>VLOOKUP(D18,référence!$A:$C,3,FALSE)</f>
        <v>UB méditerranien</v>
      </c>
      <c r="G18">
        <v>4674</v>
      </c>
      <c r="J18" s="9" t="s">
        <v>35</v>
      </c>
      <c r="K18" t="s">
        <v>677</v>
      </c>
      <c r="L18">
        <v>1</v>
      </c>
      <c r="M18">
        <f>G22</f>
        <v>48679</v>
      </c>
    </row>
    <row r="19" spans="1:13" x14ac:dyDescent="0.25">
      <c r="A19" s="9" t="s">
        <v>34</v>
      </c>
      <c r="B19" s="9" t="s">
        <v>23</v>
      </c>
      <c r="C19" s="8" t="str">
        <f>INDEX(calendrier!$C$3:$BC$23,MATCH(B19,calendrier!$B$3:$B$23,0),MATCH(A19,calendrier!$C$2:$BC$2,0))</f>
        <v>Bleu</v>
      </c>
      <c r="D19" s="9" t="s">
        <v>882</v>
      </c>
      <c r="E19" s="9">
        <v>13</v>
      </c>
      <c r="F19" s="9" t="str">
        <f>VLOOKUP(D19,référence!$A:$C,3,FALSE)</f>
        <v>UB long grain</v>
      </c>
      <c r="G19">
        <v>4648</v>
      </c>
      <c r="J19" s="9" t="s">
        <v>35</v>
      </c>
      <c r="K19" t="s">
        <v>648</v>
      </c>
      <c r="L19">
        <v>2</v>
      </c>
      <c r="M19">
        <f>G23</f>
        <v>94131</v>
      </c>
    </row>
    <row r="20" spans="1:13" x14ac:dyDescent="0.25">
      <c r="A20" s="9" t="s">
        <v>34</v>
      </c>
      <c r="B20" s="9" t="s">
        <v>30</v>
      </c>
      <c r="C20" s="8" t="str">
        <f>INDEX(calendrier!$C$3:$BC$23,MATCH(B20,calendrier!$B$3:$B$23,0),MATCH(A20,calendrier!$C$2:$BC$2,0))</f>
        <v>Orange</v>
      </c>
      <c r="D20" s="9" t="s">
        <v>400</v>
      </c>
      <c r="E20" s="9">
        <v>14</v>
      </c>
      <c r="F20" s="9" t="str">
        <f>VLOOKUP(D20,référence!$A:$C,3,FALSE)</f>
        <v>UB méditerranien</v>
      </c>
      <c r="G20">
        <v>4647</v>
      </c>
      <c r="J20" s="9" t="s">
        <v>35</v>
      </c>
      <c r="K20" t="s">
        <v>822</v>
      </c>
      <c r="L20">
        <v>3</v>
      </c>
      <c r="M20">
        <f>G24</f>
        <v>68</v>
      </c>
    </row>
    <row r="21" spans="1:13" x14ac:dyDescent="0.25">
      <c r="A21" s="9" t="s">
        <v>34</v>
      </c>
      <c r="B21" s="9" t="s">
        <v>25</v>
      </c>
      <c r="C21" s="8" t="str">
        <f>INDEX(calendrier!$C$3:$BC$23,MATCH(B21,calendrier!$B$3:$B$23,0),MATCH(A21,calendrier!$C$2:$BC$2,0))</f>
        <v>Rouge</v>
      </c>
      <c r="D21" s="9" t="s">
        <v>400</v>
      </c>
      <c r="E21" s="9">
        <v>14</v>
      </c>
      <c r="F21" s="9" t="str">
        <f>VLOOKUP(D21,référence!$A:$C,3,FALSE)</f>
        <v>UB méditerranien</v>
      </c>
      <c r="G21">
        <v>4648</v>
      </c>
      <c r="J21" s="9" t="s">
        <v>35</v>
      </c>
      <c r="K21" t="s">
        <v>389</v>
      </c>
      <c r="L21">
        <v>4</v>
      </c>
      <c r="M21">
        <f>G25</f>
        <v>46</v>
      </c>
    </row>
    <row r="22" spans="1:13" x14ac:dyDescent="0.25">
      <c r="A22" s="9" t="s">
        <v>35</v>
      </c>
      <c r="B22" s="9" t="s">
        <v>25</v>
      </c>
      <c r="C22" s="8" t="str">
        <f>INDEX(calendrier!$C$3:$BC$23,MATCH(B22,calendrier!$B$3:$B$23,0),MATCH(A22,calendrier!$C$2:$BC$2,0))</f>
        <v>Orange</v>
      </c>
      <c r="D22" s="9" t="s">
        <v>677</v>
      </c>
      <c r="E22" s="9">
        <v>1</v>
      </c>
      <c r="F22" s="9" t="str">
        <f>VLOOKUP(D22,référence!$A:$C,3,FALSE)</f>
        <v>UB rissoto mushroom</v>
      </c>
      <c r="G22">
        <v>48679</v>
      </c>
      <c r="J22" s="9" t="s">
        <v>35</v>
      </c>
      <c r="K22" t="s">
        <v>820</v>
      </c>
      <c r="L22">
        <v>5</v>
      </c>
      <c r="M22">
        <f>G26</f>
        <v>6469</v>
      </c>
    </row>
    <row r="23" spans="1:13" x14ac:dyDescent="0.25">
      <c r="A23" s="9" t="s">
        <v>35</v>
      </c>
      <c r="B23" s="9" t="s">
        <v>25</v>
      </c>
      <c r="C23" s="8" t="str">
        <f>INDEX(calendrier!$C$3:$BC$23,MATCH(B23,calendrier!$B$3:$B$23,0),MATCH(A23,calendrier!$C$2:$BC$2,0))</f>
        <v>Orange</v>
      </c>
      <c r="D23" s="9" t="s">
        <v>648</v>
      </c>
      <c r="E23" s="9">
        <v>2</v>
      </c>
      <c r="F23" s="9" t="str">
        <f>VLOOKUP(D23,référence!$A:$C,3,FALSE)</f>
        <v>UB rissoto mushroom</v>
      </c>
      <c r="G23">
        <v>94131</v>
      </c>
      <c r="J23" s="9" t="s">
        <v>35</v>
      </c>
      <c r="K23" t="s">
        <v>793</v>
      </c>
      <c r="L23">
        <v>6</v>
      </c>
      <c r="M23">
        <f>G27</f>
        <v>5989</v>
      </c>
    </row>
    <row r="24" spans="1:13" x14ac:dyDescent="0.25">
      <c r="A24" s="9" t="s">
        <v>35</v>
      </c>
      <c r="B24" s="9" t="s">
        <v>25</v>
      </c>
      <c r="C24" s="8" t="str">
        <f>INDEX(calendrier!$C$3:$BC$23,MATCH(B24,calendrier!$B$3:$B$23,0),MATCH(A24,calendrier!$C$2:$BC$2,0))</f>
        <v>Orange</v>
      </c>
      <c r="D24" s="9" t="s">
        <v>822</v>
      </c>
      <c r="E24" s="9">
        <v>3</v>
      </c>
      <c r="F24" s="9" t="str">
        <f>VLOOKUP(D24,référence!$A:$C,3,FALSE)</f>
        <v>UB rissoto mushroom</v>
      </c>
      <c r="G24">
        <v>68</v>
      </c>
      <c r="J24" s="9" t="s">
        <v>35</v>
      </c>
      <c r="K24" t="s">
        <v>284</v>
      </c>
      <c r="L24">
        <v>7</v>
      </c>
      <c r="M24">
        <f>G28</f>
        <v>5479</v>
      </c>
    </row>
    <row r="25" spans="1:13" x14ac:dyDescent="0.25">
      <c r="A25" s="9" t="s">
        <v>35</v>
      </c>
      <c r="B25" s="9" t="s">
        <v>25</v>
      </c>
      <c r="C25" s="8" t="str">
        <f>INDEX(calendrier!$C$3:$BC$23,MATCH(B25,calendrier!$B$3:$B$23,0),MATCH(A25,calendrier!$C$2:$BC$2,0))</f>
        <v>Orange</v>
      </c>
      <c r="D25" s="9" t="s">
        <v>389</v>
      </c>
      <c r="E25" s="9">
        <v>4</v>
      </c>
      <c r="F25" s="9" t="str">
        <f>VLOOKUP(D25,référence!$A:$C,3,FALSE)</f>
        <v>UB rissoto mushroom</v>
      </c>
      <c r="G25">
        <v>46</v>
      </c>
      <c r="J25" s="9" t="s">
        <v>35</v>
      </c>
      <c r="K25" t="s">
        <v>361</v>
      </c>
      <c r="L25">
        <v>8</v>
      </c>
      <c r="M25">
        <f>G29</f>
        <v>46</v>
      </c>
    </row>
    <row r="26" spans="1:13" x14ac:dyDescent="0.25">
      <c r="A26" s="9" t="s">
        <v>35</v>
      </c>
      <c r="B26" s="9" t="s">
        <v>26</v>
      </c>
      <c r="C26" s="8" t="str">
        <f>INDEX(calendrier!$C$3:$BC$23,MATCH(B26,calendrier!$B$3:$B$23,0),MATCH(A26,calendrier!$C$2:$BC$2,0))</f>
        <v>Vert</v>
      </c>
      <c r="D26" s="9" t="s">
        <v>820</v>
      </c>
      <c r="E26" s="9">
        <v>5</v>
      </c>
      <c r="F26" s="9" t="str">
        <f>VLOOKUP(D26,référence!$A:$C,3,FALSE)</f>
        <v>UB italian herbe</v>
      </c>
      <c r="G26">
        <v>6469</v>
      </c>
      <c r="J26" s="9" t="s">
        <v>35</v>
      </c>
      <c r="K26" t="s">
        <v>882</v>
      </c>
      <c r="L26">
        <v>9</v>
      </c>
      <c r="M26">
        <f>G30</f>
        <v>4698</v>
      </c>
    </row>
    <row r="27" spans="1:13" x14ac:dyDescent="0.25">
      <c r="A27" s="9" t="s">
        <v>35</v>
      </c>
      <c r="B27" s="9" t="s">
        <v>26</v>
      </c>
      <c r="C27" s="8" t="str">
        <f>INDEX(calendrier!$C$3:$BC$23,MATCH(B27,calendrier!$B$3:$B$23,0),MATCH(A27,calendrier!$C$2:$BC$2,0))</f>
        <v>Vert</v>
      </c>
      <c r="D27" s="9" t="s">
        <v>793</v>
      </c>
      <c r="E27" s="9">
        <v>6</v>
      </c>
      <c r="F27" s="9" t="str">
        <f>VLOOKUP(D27,référence!$A:$C,3,FALSE)</f>
        <v>UB italian herbe</v>
      </c>
      <c r="G27">
        <v>5989</v>
      </c>
      <c r="J27" s="9" t="s">
        <v>35</v>
      </c>
      <c r="K27" t="s">
        <v>763</v>
      </c>
      <c r="L27">
        <v>10</v>
      </c>
      <c r="M27">
        <f>G31+G33</f>
        <v>517</v>
      </c>
    </row>
    <row r="28" spans="1:13" x14ac:dyDescent="0.25">
      <c r="A28" s="9" t="s">
        <v>35</v>
      </c>
      <c r="B28" s="9" t="s">
        <v>26</v>
      </c>
      <c r="C28" s="8" t="str">
        <f>INDEX(calendrier!$C$3:$BC$23,MATCH(B28,calendrier!$B$3:$B$23,0),MATCH(A28,calendrier!$C$2:$BC$2,0))</f>
        <v>Vert</v>
      </c>
      <c r="D28" s="9" t="s">
        <v>284</v>
      </c>
      <c r="E28" s="9">
        <v>7</v>
      </c>
      <c r="F28" s="9" t="str">
        <f>VLOOKUP(D28,référence!$A:$C,3,FALSE)</f>
        <v>UB italian herbe</v>
      </c>
      <c r="G28">
        <v>5479</v>
      </c>
      <c r="J28" s="9" t="s">
        <v>35</v>
      </c>
      <c r="K28" t="s">
        <v>769</v>
      </c>
      <c r="L28">
        <v>11</v>
      </c>
      <c r="M28">
        <f>G32+G34</f>
        <v>5167</v>
      </c>
    </row>
    <row r="29" spans="1:13" x14ac:dyDescent="0.25">
      <c r="A29" s="9" t="s">
        <v>35</v>
      </c>
      <c r="B29" s="9" t="s">
        <v>26</v>
      </c>
      <c r="C29" s="8" t="str">
        <f>INDEX(calendrier!$C$3:$BC$23,MATCH(B29,calendrier!$B$3:$B$23,0),MATCH(A29,calendrier!$C$2:$BC$2,0))</f>
        <v>Vert</v>
      </c>
      <c r="D29" s="9" t="s">
        <v>361</v>
      </c>
      <c r="E29" s="9">
        <v>8</v>
      </c>
      <c r="F29" s="9" t="str">
        <f>VLOOKUP(D29,référence!$A:$C,3,FALSE)</f>
        <v>UB long grain</v>
      </c>
      <c r="G29">
        <v>46</v>
      </c>
      <c r="J29" s="9" t="s">
        <v>35</v>
      </c>
      <c r="K29" t="s">
        <v>888</v>
      </c>
      <c r="L29">
        <v>12</v>
      </c>
      <c r="M29">
        <f>G35</f>
        <v>46978</v>
      </c>
    </row>
    <row r="30" spans="1:13" x14ac:dyDescent="0.25">
      <c r="A30" s="9" t="s">
        <v>35</v>
      </c>
      <c r="B30" s="9" t="s">
        <v>27</v>
      </c>
      <c r="C30" s="8" t="str">
        <f>INDEX(calendrier!$C$3:$BC$23,MATCH(B30,calendrier!$B$3:$B$23,0),MATCH(A30,calendrier!$C$2:$BC$2,0))</f>
        <v>Bleu</v>
      </c>
      <c r="D30" s="9" t="s">
        <v>882</v>
      </c>
      <c r="E30" s="9">
        <v>9</v>
      </c>
      <c r="F30" s="9" t="str">
        <f>VLOOKUP(D30,référence!$A:$C,3,FALSE)</f>
        <v>UB long grain</v>
      </c>
      <c r="G30">
        <v>4698</v>
      </c>
      <c r="J30" s="9" t="s">
        <v>35</v>
      </c>
      <c r="K30" t="s">
        <v>889</v>
      </c>
      <c r="L30">
        <v>13</v>
      </c>
      <c r="M30">
        <f>G36+G37</f>
        <v>4747</v>
      </c>
    </row>
    <row r="31" spans="1:13" x14ac:dyDescent="0.25">
      <c r="A31" s="9" t="s">
        <v>35</v>
      </c>
      <c r="B31" s="9" t="s">
        <v>27</v>
      </c>
      <c r="C31" s="8" t="str">
        <f>INDEX(calendrier!$C$3:$BC$23,MATCH(B31,calendrier!$B$3:$B$23,0),MATCH(A31,calendrier!$C$2:$BC$2,0))</f>
        <v>Bleu</v>
      </c>
      <c r="D31" s="9" t="s">
        <v>763</v>
      </c>
      <c r="E31" s="9">
        <v>10</v>
      </c>
      <c r="F31" s="9" t="str">
        <f>VLOOKUP(D31,référence!$A:$C,3,FALSE)</f>
        <v>UB long grain</v>
      </c>
      <c r="G31">
        <v>49</v>
      </c>
    </row>
    <row r="32" spans="1:13" x14ac:dyDescent="0.25">
      <c r="A32" s="9" t="s">
        <v>35</v>
      </c>
      <c r="B32" s="9" t="s">
        <v>27</v>
      </c>
      <c r="C32" s="8" t="str">
        <f>INDEX(calendrier!$C$3:$BC$23,MATCH(B32,calendrier!$B$3:$B$23,0),MATCH(A32,calendrier!$C$2:$BC$2,0))</f>
        <v>Bleu</v>
      </c>
      <c r="D32" s="9" t="s">
        <v>769</v>
      </c>
      <c r="E32" s="9">
        <v>11</v>
      </c>
      <c r="F32" s="9" t="str">
        <f>VLOOKUP(D32,référence!$A:$C,3,FALSE)</f>
        <v>UB mushroom</v>
      </c>
      <c r="G32">
        <v>469</v>
      </c>
    </row>
    <row r="33" spans="1:7" x14ac:dyDescent="0.25">
      <c r="A33" s="9" t="s">
        <v>35</v>
      </c>
      <c r="B33" s="9" t="s">
        <v>28</v>
      </c>
      <c r="C33" s="8" t="str">
        <f>INDEX(calendrier!$C$3:$BC$23,MATCH(B33,calendrier!$B$3:$B$23,0),MATCH(A33,calendrier!$C$2:$BC$2,0))</f>
        <v>Rouge</v>
      </c>
      <c r="D33" s="9" t="s">
        <v>763</v>
      </c>
      <c r="E33" s="9">
        <v>10</v>
      </c>
      <c r="F33" s="9" t="str">
        <f>VLOOKUP(D33,référence!$A:$C,3,FALSE)</f>
        <v>UB long grain</v>
      </c>
      <c r="G33">
        <v>468</v>
      </c>
    </row>
    <row r="34" spans="1:7" x14ac:dyDescent="0.25">
      <c r="A34" s="9" t="s">
        <v>35</v>
      </c>
      <c r="B34" s="9" t="s">
        <v>28</v>
      </c>
      <c r="C34" s="8" t="str">
        <f>INDEX(calendrier!$C$3:$BC$23,MATCH(B34,calendrier!$B$3:$B$23,0),MATCH(A34,calendrier!$C$2:$BC$2,0))</f>
        <v>Rouge</v>
      </c>
      <c r="D34" s="9" t="s">
        <v>886</v>
      </c>
      <c r="E34" s="9">
        <v>11</v>
      </c>
      <c r="F34" s="9" t="str">
        <f>VLOOKUP(D34,référence!$A:$C,3,FALSE)</f>
        <v>UB mushroom</v>
      </c>
      <c r="G34">
        <v>4698</v>
      </c>
    </row>
    <row r="35" spans="1:7" x14ac:dyDescent="0.25">
      <c r="A35" s="9" t="s">
        <v>35</v>
      </c>
      <c r="B35" s="9" t="s">
        <v>28</v>
      </c>
      <c r="C35" s="8" t="str">
        <f>INDEX(calendrier!$C$3:$BC$23,MATCH(B35,calendrier!$B$3:$B$23,0),MATCH(A35,calendrier!$C$2:$BC$2,0))</f>
        <v>Rouge</v>
      </c>
      <c r="D35" s="9" t="s">
        <v>888</v>
      </c>
      <c r="E35" s="9">
        <v>12</v>
      </c>
      <c r="F35" s="9" t="str">
        <f>VLOOKUP(D35,référence!$A:$C,3,FALSE)</f>
        <v>UB veg pilau</v>
      </c>
      <c r="G35">
        <v>46978</v>
      </c>
    </row>
    <row r="36" spans="1:7" x14ac:dyDescent="0.25">
      <c r="A36" s="9" t="s">
        <v>35</v>
      </c>
      <c r="B36" s="9" t="s">
        <v>28</v>
      </c>
      <c r="C36" s="8" t="str">
        <f>INDEX(calendrier!$C$3:$BC$23,MATCH(B36,calendrier!$B$3:$B$23,0),MATCH(A36,calendrier!$C$2:$BC$2,0))</f>
        <v>Rouge</v>
      </c>
      <c r="D36" s="9" t="s">
        <v>889</v>
      </c>
      <c r="E36" s="9">
        <v>13</v>
      </c>
      <c r="F36" s="9" t="str">
        <f>VLOOKUP(D36,référence!$A:$C,3,FALSE)</f>
        <v>UB veg pilau</v>
      </c>
      <c r="G36">
        <v>4698</v>
      </c>
    </row>
    <row r="37" spans="1:7" x14ac:dyDescent="0.25">
      <c r="A37" s="9" t="s">
        <v>35</v>
      </c>
      <c r="B37" s="9" t="s">
        <v>29</v>
      </c>
      <c r="C37" s="8" t="str">
        <f>INDEX(calendrier!$C$3:$BC$23,MATCH(B37,calendrier!$B$3:$B$23,0),MATCH(A37,calendrier!$C$2:$BC$2,0))</f>
        <v>Orange</v>
      </c>
      <c r="D37" s="9" t="s">
        <v>344</v>
      </c>
      <c r="E37" s="9">
        <v>13</v>
      </c>
      <c r="F37" s="9" t="str">
        <f>VLOOKUP(D37,référence!$A:$C,3,FALSE)</f>
        <v>UB veg pilau</v>
      </c>
      <c r="G37">
        <v>49</v>
      </c>
    </row>
  </sheetData>
  <mergeCells count="11">
    <mergeCell ref="G1:G2"/>
    <mergeCell ref="M1:M2"/>
    <mergeCell ref="L1:L2"/>
    <mergeCell ref="K1:K2"/>
    <mergeCell ref="J1:J2"/>
    <mergeCell ref="A1:A2"/>
    <mergeCell ref="B1:B2"/>
    <mergeCell ref="C1:C2"/>
    <mergeCell ref="D1:D2"/>
    <mergeCell ref="E1:E2"/>
    <mergeCell ref="F1:F2"/>
  </mergeCells>
  <conditionalFormatting sqref="J1:J2">
    <cfRule type="cellIs" dxfId="290" priority="1" operator="equal">
      <formula>"Rouge"</formula>
    </cfRule>
    <cfRule type="cellIs" dxfId="289" priority="2" operator="equal">
      <formula>"Bleu"</formula>
    </cfRule>
    <cfRule type="cellIs" dxfId="288" priority="3" operator="equal">
      <formula>"Orange"</formula>
    </cfRule>
    <cfRule type="cellIs" dxfId="287" priority="4" operator="equal">
      <formula>"Vert"</formula>
    </cfRule>
  </conditionalFormatting>
  <conditionalFormatting sqref="C4:C37">
    <cfRule type="cellIs" dxfId="278" priority="17" operator="equal">
      <formula>"Extra"</formula>
    </cfRule>
    <cfRule type="cellIs" dxfId="277" priority="18" operator="equal">
      <formula>"Rouge"</formula>
    </cfRule>
    <cfRule type="cellIs" dxfId="276" priority="19" operator="equal">
      <formula>"Bleu"</formula>
    </cfRule>
    <cfRule type="cellIs" dxfId="275" priority="20" operator="equal">
      <formula>"Orange"</formula>
    </cfRule>
    <cfRule type="cellIs" dxfId="274" priority="21" operator="equal">
      <formula>"Vert"</formula>
    </cfRule>
  </conditionalFormatting>
  <conditionalFormatting sqref="C1:C2">
    <cfRule type="cellIs" dxfId="273" priority="13" operator="equal">
      <formula>"Rouge"</formula>
    </cfRule>
    <cfRule type="cellIs" dxfId="272" priority="14" operator="equal">
      <formula>"Bleu"</formula>
    </cfRule>
    <cfRule type="cellIs" dxfId="271" priority="15" operator="equal">
      <formula>"Orange"</formula>
    </cfRule>
    <cfRule type="cellIs" dxfId="270" priority="16" operator="equal">
      <formula>"Vert"</formula>
    </cfRule>
  </conditionalFormatting>
  <conditionalFormatting sqref="B1:B2">
    <cfRule type="cellIs" dxfId="269" priority="9" operator="equal">
      <formula>"Rouge"</formula>
    </cfRule>
    <cfRule type="cellIs" dxfId="268" priority="10" operator="equal">
      <formula>"Bleu"</formula>
    </cfRule>
    <cfRule type="cellIs" dxfId="267" priority="11" operator="equal">
      <formula>"Orange"</formula>
    </cfRule>
    <cfRule type="cellIs" dxfId="266" priority="12" operator="equal">
      <formula>"Vert"</formula>
    </cfRule>
  </conditionalFormatting>
  <conditionalFormatting sqref="A1:A2">
    <cfRule type="cellIs" dxfId="265" priority="5" operator="equal">
      <formula>"Rouge"</formula>
    </cfRule>
    <cfRule type="cellIs" dxfId="264" priority="6" operator="equal">
      <formula>"Bleu"</formula>
    </cfRule>
    <cfRule type="cellIs" dxfId="263" priority="7" operator="equal">
      <formula>"Orange"</formula>
    </cfRule>
    <cfRule type="cellIs" dxfId="262" priority="8" operator="equal">
      <formula>"Vert"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6001"/>
  <sheetViews>
    <sheetView workbookViewId="0">
      <selection activeCell="A4" sqref="A4:F40"/>
    </sheetView>
  </sheetViews>
  <sheetFormatPr defaultColWidth="9.140625" defaultRowHeight="15" x14ac:dyDescent="0.25"/>
  <cols>
    <col min="1" max="1" width="7.85546875" style="9" customWidth="1"/>
    <col min="2" max="2" width="16.5703125" style="9" bestFit="1" customWidth="1"/>
    <col min="3" max="3" width="8" style="9" customWidth="1"/>
    <col min="4" max="4" width="7.5703125" style="9" bestFit="1" customWidth="1"/>
    <col min="5" max="5" width="6" style="9" customWidth="1"/>
    <col min="6" max="6" width="20.140625" style="9" bestFit="1" customWidth="1"/>
    <col min="7" max="8" width="5.7109375" style="9" customWidth="1"/>
    <col min="9" max="26" width="9.140625" style="9"/>
    <col min="27" max="27" width="14.5703125" style="9" customWidth="1"/>
    <col min="28" max="16384" width="9.140625" style="9"/>
  </cols>
  <sheetData>
    <row r="1" spans="1:53" x14ac:dyDescent="0.25">
      <c r="A1" s="54" t="s">
        <v>930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</row>
    <row r="2" spans="1:53" ht="15.75" thickBot="1" x14ac:dyDescent="0.3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</row>
    <row r="3" spans="1:53" ht="16.5" customHeight="1" thickBot="1" x14ac:dyDescent="0.3">
      <c r="A3" s="55" t="s">
        <v>931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7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</row>
    <row r="4" spans="1:53" s="10" customFormat="1" ht="30.75" thickBot="1" x14ac:dyDescent="0.3">
      <c r="A4" s="38" t="s">
        <v>1</v>
      </c>
      <c r="B4" s="39" t="s">
        <v>2</v>
      </c>
      <c r="C4" s="39" t="s">
        <v>3</v>
      </c>
      <c r="D4" s="41" t="s">
        <v>935</v>
      </c>
      <c r="E4" s="42" t="s">
        <v>4</v>
      </c>
      <c r="F4" s="36" t="s">
        <v>5</v>
      </c>
      <c r="G4" s="36" t="s">
        <v>923</v>
      </c>
      <c r="H4" s="36" t="s">
        <v>924</v>
      </c>
      <c r="I4" s="58" t="s">
        <v>6</v>
      </c>
      <c r="J4" s="48"/>
      <c r="K4" s="59"/>
      <c r="L4" s="51" t="s">
        <v>10</v>
      </c>
      <c r="M4" s="53"/>
      <c r="N4" s="53"/>
      <c r="O4" s="52"/>
      <c r="P4" s="51" t="s">
        <v>14</v>
      </c>
      <c r="Q4" s="53"/>
      <c r="R4" s="53"/>
      <c r="S4" s="52"/>
      <c r="T4" s="51" t="s">
        <v>13</v>
      </c>
      <c r="U4" s="53"/>
      <c r="V4" s="53"/>
      <c r="W4" s="52"/>
      <c r="X4" s="18" t="s">
        <v>925</v>
      </c>
      <c r="Y4" s="51" t="s">
        <v>926</v>
      </c>
      <c r="Z4" s="52"/>
      <c r="AA4" s="60" t="s">
        <v>934</v>
      </c>
    </row>
    <row r="5" spans="1:53" s="10" customFormat="1" ht="45" x14ac:dyDescent="0.25">
      <c r="A5" s="38"/>
      <c r="B5" s="40"/>
      <c r="C5" s="40"/>
      <c r="D5" s="41"/>
      <c r="E5" s="43"/>
      <c r="F5" s="44"/>
      <c r="G5" s="44"/>
      <c r="H5" s="44"/>
      <c r="I5" s="14" t="s">
        <v>7</v>
      </c>
      <c r="J5" s="15" t="s">
        <v>8</v>
      </c>
      <c r="K5" s="16" t="s">
        <v>9</v>
      </c>
      <c r="L5" s="17" t="s">
        <v>11</v>
      </c>
      <c r="M5" s="17" t="s">
        <v>0</v>
      </c>
      <c r="N5" s="17" t="s">
        <v>12</v>
      </c>
      <c r="O5" s="17" t="s">
        <v>929</v>
      </c>
      <c r="P5" s="17" t="s">
        <v>11</v>
      </c>
      <c r="Q5" s="17" t="s">
        <v>0</v>
      </c>
      <c r="R5" s="17" t="s">
        <v>12</v>
      </c>
      <c r="S5" s="17" t="s">
        <v>929</v>
      </c>
      <c r="T5" s="17" t="s">
        <v>11</v>
      </c>
      <c r="U5" s="17" t="s">
        <v>0</v>
      </c>
      <c r="V5" s="17" t="s">
        <v>12</v>
      </c>
      <c r="W5" s="17" t="s">
        <v>929</v>
      </c>
      <c r="X5" s="17"/>
      <c r="Y5" s="17" t="s">
        <v>927</v>
      </c>
      <c r="Z5" s="17" t="s">
        <v>928</v>
      </c>
      <c r="AA5" s="61"/>
    </row>
    <row r="6" spans="1:53" s="10" customFormat="1" x14ac:dyDescent="0.25">
      <c r="C6" s="12"/>
      <c r="O6" s="11">
        <v>7.0000000000000001E-3</v>
      </c>
      <c r="P6" s="11"/>
      <c r="Q6" s="11"/>
      <c r="R6" s="11"/>
      <c r="S6" s="11">
        <f>O6</f>
        <v>7.0000000000000001E-3</v>
      </c>
      <c r="T6" s="11"/>
      <c r="U6" s="11"/>
      <c r="V6" s="11"/>
      <c r="W6" s="11">
        <f>S6</f>
        <v>7.0000000000000001E-3</v>
      </c>
    </row>
    <row r="7" spans="1:53" x14ac:dyDescent="0.25">
      <c r="A7" s="9" t="s">
        <v>34</v>
      </c>
      <c r="B7" s="9" t="s">
        <v>20</v>
      </c>
      <c r="C7" s="8" t="str">
        <f>INDEX(calendrier!$C$3:$BC$23,MATCH(B7,calendrier!$B$3:$B$23,0),MATCH(A7,calendrier!$C$2:$BC$2,0))</f>
        <v>Bleu</v>
      </c>
      <c r="D7" s="9" t="s">
        <v>882</v>
      </c>
      <c r="E7" s="9">
        <v>1</v>
      </c>
      <c r="F7" s="9" t="str">
        <f>VLOOKUP(D7,référence!$A:$C,3,FALSE)</f>
        <v>UB long grain</v>
      </c>
      <c r="I7" s="9">
        <v>10752</v>
      </c>
      <c r="J7" s="9">
        <f>SUM(N7,R7,V7)</f>
        <v>9477</v>
      </c>
      <c r="K7" s="9">
        <f>I7-J7</f>
        <v>1275</v>
      </c>
      <c r="L7" s="9">
        <v>5075</v>
      </c>
      <c r="M7" s="9">
        <v>163</v>
      </c>
      <c r="N7" s="9">
        <v>4985</v>
      </c>
      <c r="O7" s="11">
        <f>IFERROR(((L7-N7)/L7),"0")</f>
        <v>1.7733990147783252E-2</v>
      </c>
      <c r="P7" s="9">
        <v>1474</v>
      </c>
      <c r="Q7" s="9">
        <v>131</v>
      </c>
      <c r="R7" s="9">
        <v>1260</v>
      </c>
      <c r="S7" s="11">
        <f>IFERROR(((P7-R7)/P7),"")</f>
        <v>0.14518317503392131</v>
      </c>
      <c r="T7" s="9">
        <v>3437</v>
      </c>
      <c r="U7" s="9">
        <v>145</v>
      </c>
      <c r="V7" s="9">
        <v>3232</v>
      </c>
      <c r="W7" s="11">
        <f>IFERROR(((T7-V7)/T7),"")</f>
        <v>5.9645039278440504E-2</v>
      </c>
      <c r="X7" s="9">
        <v>0</v>
      </c>
    </row>
    <row r="8" spans="1:53" x14ac:dyDescent="0.25">
      <c r="A8" s="9" t="s">
        <v>34</v>
      </c>
      <c r="B8" s="9" t="s">
        <v>20</v>
      </c>
      <c r="C8" s="8" t="str">
        <f>INDEX(calendrier!$C$3:$BC$23,MATCH(B8,calendrier!$B$3:$B$23,0),MATCH(A8,calendrier!$C$2:$BC$2,0))</f>
        <v>Bleu</v>
      </c>
      <c r="D8" s="9" t="s">
        <v>883</v>
      </c>
      <c r="E8" s="9">
        <v>2</v>
      </c>
      <c r="F8" s="9" t="str">
        <f>VLOOKUP(D8,référence!$A:$C,3,FALSE)</f>
        <v>UB long grain</v>
      </c>
      <c r="I8" s="9">
        <v>17664</v>
      </c>
      <c r="J8" s="9">
        <f t="shared" ref="J8:J71" si="0">SUM(N8,R8,V8)</f>
        <v>17174</v>
      </c>
      <c r="K8" s="9">
        <f t="shared" ref="K8:K71" si="1">I8-J8</f>
        <v>490</v>
      </c>
      <c r="L8" s="9">
        <v>5900</v>
      </c>
      <c r="M8" s="9">
        <v>453</v>
      </c>
      <c r="N8" s="9">
        <v>5848</v>
      </c>
      <c r="O8" s="11">
        <f t="shared" ref="O8:O71" si="2">IFERROR(((L8-N8)/L8),"")</f>
        <v>8.8135593220338981E-3</v>
      </c>
      <c r="P8" s="9">
        <v>8052</v>
      </c>
      <c r="Q8" s="9">
        <v>72</v>
      </c>
      <c r="R8" s="9">
        <v>7892</v>
      </c>
      <c r="S8" s="11">
        <f t="shared" ref="S8:S71" si="3">IFERROR(((P8-R8)/P8),"")</f>
        <v>1.987083954297069E-2</v>
      </c>
      <c r="T8" s="9">
        <v>3517</v>
      </c>
      <c r="U8" s="9">
        <v>95</v>
      </c>
      <c r="V8" s="9">
        <v>3434</v>
      </c>
      <c r="W8" s="11">
        <f t="shared" ref="W8:W71" si="4">IFERROR(((T8-V8)/T8),"")</f>
        <v>2.3599658800113735E-2</v>
      </c>
      <c r="X8" s="9">
        <v>0</v>
      </c>
    </row>
    <row r="9" spans="1:53" x14ac:dyDescent="0.25">
      <c r="A9" s="9" t="s">
        <v>34</v>
      </c>
      <c r="B9" s="9" t="s">
        <v>20</v>
      </c>
      <c r="C9" s="8" t="str">
        <f>INDEX(calendrier!$C$3:$BC$23,MATCH(B9,calendrier!$B$3:$B$23,0),MATCH(A9,calendrier!$C$2:$BC$2,0))</f>
        <v>Bleu</v>
      </c>
      <c r="D9" s="9" t="s">
        <v>884</v>
      </c>
      <c r="E9" s="9">
        <v>3</v>
      </c>
      <c r="F9" s="9" t="str">
        <f>VLOOKUP(D9,référence!$A:$C,3,FALSE)</f>
        <v>UB long grain</v>
      </c>
      <c r="I9" s="9">
        <v>27648</v>
      </c>
      <c r="J9" s="9">
        <f t="shared" si="0"/>
        <v>31633</v>
      </c>
      <c r="K9" s="9">
        <f t="shared" si="1"/>
        <v>-3985</v>
      </c>
      <c r="L9" s="9">
        <v>9864</v>
      </c>
      <c r="M9" s="9">
        <v>28</v>
      </c>
      <c r="N9" s="9">
        <v>9841</v>
      </c>
      <c r="O9" s="11">
        <f t="shared" si="2"/>
        <v>2.3317112733171126E-3</v>
      </c>
      <c r="P9" s="9">
        <v>9250</v>
      </c>
      <c r="Q9" s="9">
        <v>61</v>
      </c>
      <c r="R9" s="9">
        <v>9117</v>
      </c>
      <c r="S9" s="11">
        <f t="shared" si="3"/>
        <v>1.4378378378378378E-2</v>
      </c>
      <c r="T9" s="9">
        <v>12724</v>
      </c>
      <c r="U9" s="9">
        <v>37</v>
      </c>
      <c r="V9" s="9">
        <v>12675</v>
      </c>
      <c r="W9" s="11">
        <f t="shared" si="4"/>
        <v>3.8509902546369065E-3</v>
      </c>
      <c r="X9" s="9">
        <v>0</v>
      </c>
      <c r="Y9" s="9">
        <v>59133</v>
      </c>
      <c r="Z9" s="9">
        <v>9</v>
      </c>
    </row>
    <row r="10" spans="1:53" x14ac:dyDescent="0.25">
      <c r="A10" s="9" t="s">
        <v>34</v>
      </c>
      <c r="B10" s="9" t="s">
        <v>20</v>
      </c>
      <c r="C10" s="8" t="str">
        <f>INDEX(calendrier!$C$3:$BC$23,MATCH(B10,calendrier!$B$3:$B$23,0),MATCH(A10,calendrier!$C$2:$BC$2,0))</f>
        <v>Bleu</v>
      </c>
      <c r="D10" s="9" t="s">
        <v>885</v>
      </c>
      <c r="E10" s="9">
        <v>4</v>
      </c>
      <c r="F10" s="9" t="str">
        <f>VLOOKUP(D10,référence!$A:$C,3,FALSE)</f>
        <v>UB paella</v>
      </c>
      <c r="I10" s="9">
        <v>6144</v>
      </c>
      <c r="J10" s="9">
        <f t="shared" si="0"/>
        <v>7049</v>
      </c>
      <c r="K10" s="9">
        <f t="shared" si="1"/>
        <v>-905</v>
      </c>
      <c r="L10" s="9">
        <v>4069</v>
      </c>
      <c r="M10" s="9">
        <v>14</v>
      </c>
      <c r="N10" s="9">
        <v>3918</v>
      </c>
      <c r="O10" s="11">
        <f t="shared" si="2"/>
        <v>3.7109855001228806E-2</v>
      </c>
      <c r="P10" s="9">
        <v>3340</v>
      </c>
      <c r="Q10" s="9">
        <v>35</v>
      </c>
      <c r="R10" s="9">
        <v>3131</v>
      </c>
      <c r="S10" s="11">
        <f t="shared" si="3"/>
        <v>6.25748502994012E-2</v>
      </c>
      <c r="T10" s="9">
        <v>0</v>
      </c>
      <c r="U10" s="9">
        <v>0</v>
      </c>
      <c r="V10" s="9">
        <v>0</v>
      </c>
      <c r="W10" s="11" t="str">
        <f t="shared" si="4"/>
        <v/>
      </c>
      <c r="X10" s="9">
        <v>0</v>
      </c>
    </row>
    <row r="11" spans="1:53" x14ac:dyDescent="0.25">
      <c r="A11" s="9" t="s">
        <v>34</v>
      </c>
      <c r="B11" s="9" t="s">
        <v>20</v>
      </c>
      <c r="C11" s="8" t="str">
        <f>INDEX(calendrier!$C$3:$BC$23,MATCH(B11,calendrier!$B$3:$B$23,0),MATCH(A11,calendrier!$C$2:$BC$2,0))</f>
        <v>Bleu</v>
      </c>
      <c r="D11" s="9" t="s">
        <v>348</v>
      </c>
      <c r="E11" s="9">
        <v>5</v>
      </c>
      <c r="F11" s="9" t="str">
        <f>VLOOKUP(D11,référence!$A:$C,3,FALSE)</f>
        <v>UB paella</v>
      </c>
      <c r="I11" s="9">
        <v>34560</v>
      </c>
      <c r="J11" s="9">
        <f t="shared" si="0"/>
        <v>11291</v>
      </c>
      <c r="K11" s="9">
        <f t="shared" si="1"/>
        <v>23269</v>
      </c>
      <c r="L11" s="9">
        <v>2021</v>
      </c>
      <c r="M11" s="9">
        <v>19</v>
      </c>
      <c r="N11" s="9">
        <v>1966</v>
      </c>
      <c r="O11" s="11">
        <f t="shared" si="2"/>
        <v>2.7214250371103414E-2</v>
      </c>
      <c r="P11" s="9">
        <v>2260</v>
      </c>
      <c r="Q11" s="9">
        <v>4</v>
      </c>
      <c r="R11" s="9">
        <v>2245</v>
      </c>
      <c r="S11" s="11">
        <f t="shared" si="3"/>
        <v>6.6371681415929203E-3</v>
      </c>
      <c r="T11" s="9">
        <v>7295</v>
      </c>
      <c r="U11" s="9">
        <v>29</v>
      </c>
      <c r="V11" s="9">
        <v>7080</v>
      </c>
      <c r="W11" s="11">
        <f t="shared" si="4"/>
        <v>2.9472241261137764E-2</v>
      </c>
      <c r="X11" s="9">
        <v>0</v>
      </c>
    </row>
    <row r="12" spans="1:53" x14ac:dyDescent="0.25">
      <c r="A12" s="9" t="s">
        <v>34</v>
      </c>
      <c r="B12" s="9" t="s">
        <v>21</v>
      </c>
      <c r="C12" s="8" t="str">
        <f>INDEX(calendrier!$C$3:$BC$23,MATCH(B12,calendrier!$B$3:$B$23,0),MATCH(A12,calendrier!$C$2:$BC$2,0))</f>
        <v>Vert</v>
      </c>
      <c r="D12" s="9" t="s">
        <v>348</v>
      </c>
      <c r="E12" s="9">
        <v>5</v>
      </c>
      <c r="F12" s="9" t="str">
        <f>VLOOKUP(D12,référence!$A:$C,3,FALSE)</f>
        <v>UB paella</v>
      </c>
      <c r="I12" s="9">
        <v>23269</v>
      </c>
      <c r="J12" s="9">
        <f t="shared" si="0"/>
        <v>24078</v>
      </c>
      <c r="K12" s="9">
        <f t="shared" si="1"/>
        <v>-809</v>
      </c>
      <c r="L12" s="9">
        <v>8969</v>
      </c>
      <c r="M12" s="9">
        <v>29</v>
      </c>
      <c r="N12" s="9">
        <v>8872</v>
      </c>
      <c r="O12" s="11">
        <f t="shared" si="2"/>
        <v>1.081502954621474E-2</v>
      </c>
      <c r="P12" s="9">
        <v>8448</v>
      </c>
      <c r="Q12" s="9">
        <v>47</v>
      </c>
      <c r="R12" s="9">
        <v>8212</v>
      </c>
      <c r="S12" s="11">
        <f t="shared" si="3"/>
        <v>2.793560606060606E-2</v>
      </c>
      <c r="T12" s="9">
        <v>7147</v>
      </c>
      <c r="U12" s="9">
        <v>34</v>
      </c>
      <c r="V12" s="9">
        <v>6994</v>
      </c>
      <c r="W12" s="11">
        <f t="shared" si="4"/>
        <v>2.1407583601511123E-2</v>
      </c>
      <c r="X12" s="9">
        <v>0</v>
      </c>
    </row>
    <row r="13" spans="1:53" x14ac:dyDescent="0.25">
      <c r="A13" s="9" t="s">
        <v>34</v>
      </c>
      <c r="B13" s="9" t="s">
        <v>21</v>
      </c>
      <c r="C13" s="8" t="str">
        <f>INDEX(calendrier!$C$3:$BC$23,MATCH(B13,calendrier!$B$3:$B$23,0),MATCH(A13,calendrier!$C$2:$BC$2,0))</f>
        <v>Vert</v>
      </c>
      <c r="D13" s="9" t="s">
        <v>270</v>
      </c>
      <c r="E13" s="9">
        <v>6</v>
      </c>
      <c r="F13" s="9" t="str">
        <f>VLOOKUP(D13,référence!$A:$C,3,FALSE)</f>
        <v>UB paella</v>
      </c>
      <c r="I13" s="9">
        <v>19968</v>
      </c>
      <c r="J13" s="9">
        <f t="shared" si="0"/>
        <v>15861</v>
      </c>
      <c r="K13" s="9">
        <f t="shared" si="1"/>
        <v>4107</v>
      </c>
      <c r="L13" s="9">
        <v>4776</v>
      </c>
      <c r="M13" s="9">
        <v>52</v>
      </c>
      <c r="N13" s="9">
        <v>4684</v>
      </c>
      <c r="O13" s="11">
        <f t="shared" si="2"/>
        <v>1.9262981574539362E-2</v>
      </c>
      <c r="P13" s="9">
        <v>4673</v>
      </c>
      <c r="Q13" s="9">
        <v>38</v>
      </c>
      <c r="R13" s="9">
        <v>4565</v>
      </c>
      <c r="S13" s="11">
        <f t="shared" si="3"/>
        <v>2.3111491547185961E-2</v>
      </c>
      <c r="T13" s="9">
        <v>6757</v>
      </c>
      <c r="U13" s="9">
        <v>63</v>
      </c>
      <c r="V13" s="9">
        <v>6612</v>
      </c>
      <c r="W13" s="11">
        <f t="shared" si="4"/>
        <v>2.1459227467811159E-2</v>
      </c>
      <c r="X13" s="9">
        <v>0</v>
      </c>
      <c r="Y13" s="9">
        <v>59607</v>
      </c>
      <c r="Z13" s="9">
        <v>6</v>
      </c>
    </row>
    <row r="14" spans="1:53" x14ac:dyDescent="0.25">
      <c r="A14" s="9" t="s">
        <v>34</v>
      </c>
      <c r="B14" s="9" t="s">
        <v>21</v>
      </c>
      <c r="C14" s="8" t="str">
        <f>INDEX(calendrier!$C$3:$BC$23,MATCH(B14,calendrier!$B$3:$B$23,0),MATCH(A14,calendrier!$C$2:$BC$2,0))</f>
        <v>Vert</v>
      </c>
      <c r="D14" s="9" t="s">
        <v>148</v>
      </c>
      <c r="E14" s="9">
        <v>7</v>
      </c>
      <c r="F14" s="9" t="str">
        <f>VLOOKUP(D14,référence!$A:$C,3,FALSE)</f>
        <v>UB tex mex</v>
      </c>
      <c r="I14" s="9">
        <v>43008</v>
      </c>
      <c r="J14" s="9">
        <f t="shared" si="0"/>
        <v>29886</v>
      </c>
      <c r="K14" s="9">
        <f t="shared" si="1"/>
        <v>13122</v>
      </c>
      <c r="L14" s="9">
        <v>9399</v>
      </c>
      <c r="M14" s="9">
        <v>50</v>
      </c>
      <c r="N14" s="9">
        <v>9236</v>
      </c>
      <c r="O14" s="11">
        <f t="shared" si="2"/>
        <v>1.734227045430365E-2</v>
      </c>
      <c r="P14" s="9">
        <v>8741</v>
      </c>
      <c r="Q14" s="9">
        <v>50</v>
      </c>
      <c r="R14" s="9">
        <v>8613</v>
      </c>
      <c r="S14" s="11">
        <f t="shared" si="3"/>
        <v>1.4643633451550167E-2</v>
      </c>
      <c r="T14" s="9">
        <v>12253</v>
      </c>
      <c r="U14" s="9">
        <v>24</v>
      </c>
      <c r="V14" s="9">
        <v>12037</v>
      </c>
      <c r="W14" s="11">
        <f t="shared" si="4"/>
        <v>1.7628335917734432E-2</v>
      </c>
      <c r="X14" s="9">
        <v>0</v>
      </c>
    </row>
    <row r="15" spans="1:53" x14ac:dyDescent="0.25">
      <c r="A15" s="9" t="s">
        <v>34</v>
      </c>
      <c r="B15" s="9" t="s">
        <v>22</v>
      </c>
      <c r="C15" s="8" t="str">
        <f>INDEX(calendrier!$C$3:$BC$23,MATCH(B15,calendrier!$B$3:$B$23,0),MATCH(A15,calendrier!$C$2:$BC$2,0))</f>
        <v>Rouge</v>
      </c>
      <c r="D15" s="9" t="s">
        <v>148</v>
      </c>
      <c r="E15" s="9">
        <v>7</v>
      </c>
      <c r="F15" s="9" t="str">
        <f>VLOOKUP(D15,référence!$A:$C,3,FALSE)</f>
        <v>UB tex mex</v>
      </c>
      <c r="I15" s="9">
        <v>13122</v>
      </c>
      <c r="J15" s="9">
        <f t="shared" si="0"/>
        <v>10499</v>
      </c>
      <c r="K15" s="9">
        <f t="shared" si="1"/>
        <v>2623</v>
      </c>
      <c r="L15" s="9">
        <v>5289</v>
      </c>
      <c r="M15" s="9">
        <v>0</v>
      </c>
      <c r="N15" s="9">
        <v>5239</v>
      </c>
      <c r="O15" s="11">
        <f t="shared" si="2"/>
        <v>9.4535829079221024E-3</v>
      </c>
      <c r="P15" s="9">
        <v>1674</v>
      </c>
      <c r="Q15" s="9">
        <v>14</v>
      </c>
      <c r="R15" s="9">
        <v>1589</v>
      </c>
      <c r="S15" s="11">
        <f t="shared" si="3"/>
        <v>5.0776583034647549E-2</v>
      </c>
      <c r="T15" s="9">
        <v>3757</v>
      </c>
      <c r="U15" s="9">
        <v>26</v>
      </c>
      <c r="V15" s="9">
        <v>3671</v>
      </c>
      <c r="W15" s="11">
        <f t="shared" si="4"/>
        <v>2.2890604205483098E-2</v>
      </c>
      <c r="X15" s="9">
        <v>0</v>
      </c>
      <c r="Y15" s="9">
        <v>42569</v>
      </c>
      <c r="Z15" s="9">
        <v>4</v>
      </c>
    </row>
    <row r="16" spans="1:53" x14ac:dyDescent="0.25">
      <c r="A16" s="9" t="s">
        <v>34</v>
      </c>
      <c r="B16" s="9" t="s">
        <v>22</v>
      </c>
      <c r="C16" s="8" t="str">
        <f>INDEX(calendrier!$C$3:$BC$23,MATCH(B16,calendrier!$B$3:$B$23,0),MATCH(A16,calendrier!$C$2:$BC$2,0))</f>
        <v>Rouge</v>
      </c>
      <c r="D16" s="9" t="s">
        <v>493</v>
      </c>
      <c r="E16" s="9">
        <v>8</v>
      </c>
      <c r="F16" s="9" t="str">
        <f>VLOOKUP(D16,référence!$A:$C,3,FALSE)</f>
        <v>UB risi bisi</v>
      </c>
      <c r="I16" s="9">
        <v>12288</v>
      </c>
      <c r="J16" s="9">
        <f t="shared" si="0"/>
        <v>12499</v>
      </c>
      <c r="K16" s="9">
        <f t="shared" si="1"/>
        <v>-211</v>
      </c>
      <c r="L16" s="9">
        <v>3271</v>
      </c>
      <c r="M16" s="9">
        <v>12</v>
      </c>
      <c r="N16" s="9">
        <v>3134</v>
      </c>
      <c r="O16" s="11">
        <f t="shared" si="2"/>
        <v>4.1883216141852642E-2</v>
      </c>
      <c r="P16" s="9">
        <v>3938</v>
      </c>
      <c r="Q16" s="9">
        <v>26</v>
      </c>
      <c r="R16" s="9">
        <v>3832</v>
      </c>
      <c r="S16" s="11">
        <f t="shared" si="3"/>
        <v>2.6917216861350939E-2</v>
      </c>
      <c r="T16" s="9">
        <v>5772</v>
      </c>
      <c r="U16" s="9">
        <v>21</v>
      </c>
      <c r="V16" s="9">
        <v>5533</v>
      </c>
      <c r="W16" s="11">
        <f t="shared" si="4"/>
        <v>4.1406791406791404E-2</v>
      </c>
      <c r="X16" s="9">
        <v>0</v>
      </c>
    </row>
    <row r="17" spans="1:26" x14ac:dyDescent="0.25">
      <c r="A17" s="9" t="s">
        <v>34</v>
      </c>
      <c r="B17" s="9" t="s">
        <v>22</v>
      </c>
      <c r="C17" s="8" t="str">
        <f>INDEX(calendrier!$C$3:$BC$23,MATCH(B17,calendrier!$B$3:$B$23,0),MATCH(A17,calendrier!$C$2:$BC$2,0))</f>
        <v>Rouge</v>
      </c>
      <c r="D17" s="9" t="s">
        <v>455</v>
      </c>
      <c r="E17" s="9">
        <v>9</v>
      </c>
      <c r="F17" s="9" t="str">
        <f>VLOOKUP(D17,référence!$A:$C,3,FALSE)</f>
        <v>UB risi bisi</v>
      </c>
      <c r="I17" s="9">
        <v>39168</v>
      </c>
      <c r="J17" s="9">
        <f t="shared" si="0"/>
        <v>35160</v>
      </c>
      <c r="K17" s="9">
        <f t="shared" si="1"/>
        <v>4008</v>
      </c>
      <c r="L17" s="9">
        <v>13021</v>
      </c>
      <c r="M17" s="9">
        <v>36</v>
      </c>
      <c r="N17" s="9">
        <v>12905</v>
      </c>
      <c r="O17" s="11">
        <f t="shared" si="2"/>
        <v>8.9086859688195987E-3</v>
      </c>
      <c r="P17" s="9">
        <v>12915</v>
      </c>
      <c r="Q17" s="9">
        <v>117</v>
      </c>
      <c r="R17" s="9">
        <v>12797</v>
      </c>
      <c r="S17" s="11">
        <f t="shared" si="3"/>
        <v>9.1366627951993806E-3</v>
      </c>
      <c r="T17" s="9">
        <v>9727</v>
      </c>
      <c r="U17" s="9">
        <v>84</v>
      </c>
      <c r="V17" s="9">
        <v>9458</v>
      </c>
      <c r="W17" s="11">
        <f t="shared" si="4"/>
        <v>2.7654980980775162E-2</v>
      </c>
      <c r="X17" s="9">
        <v>0</v>
      </c>
      <c r="Y17" s="9">
        <v>48566</v>
      </c>
      <c r="Z17" s="9">
        <v>3</v>
      </c>
    </row>
    <row r="18" spans="1:26" x14ac:dyDescent="0.25">
      <c r="A18" s="9" t="s">
        <v>34</v>
      </c>
      <c r="B18" s="9" t="s">
        <v>22</v>
      </c>
      <c r="C18" s="8" t="str">
        <f>INDEX(calendrier!$C$3:$BC$23,MATCH(B18,calendrier!$B$3:$B$23,0),MATCH(A18,calendrier!$C$2:$BC$2,0))</f>
        <v>Rouge</v>
      </c>
      <c r="D18" s="9" t="s">
        <v>437</v>
      </c>
      <c r="E18" s="9">
        <v>10</v>
      </c>
      <c r="F18" s="9" t="str">
        <f>VLOOKUP(D18,référence!$A:$C,3,FALSE)</f>
        <v>UB méditerranien</v>
      </c>
      <c r="I18" s="9">
        <v>4608</v>
      </c>
      <c r="J18" s="9">
        <f t="shared" si="0"/>
        <v>4663</v>
      </c>
      <c r="K18" s="9">
        <f t="shared" si="1"/>
        <v>-55</v>
      </c>
      <c r="L18" s="9">
        <v>2333</v>
      </c>
      <c r="M18" s="9">
        <v>1</v>
      </c>
      <c r="N18" s="9">
        <v>2282</v>
      </c>
      <c r="O18" s="11">
        <f t="shared" si="2"/>
        <v>2.1860265752250321E-2</v>
      </c>
      <c r="P18" s="9">
        <v>2489</v>
      </c>
      <c r="Q18" s="9">
        <v>33</v>
      </c>
      <c r="R18" s="9">
        <v>2381</v>
      </c>
      <c r="S18" s="11">
        <f t="shared" si="3"/>
        <v>4.3390920048212135E-2</v>
      </c>
      <c r="T18" s="9">
        <v>0</v>
      </c>
      <c r="U18" s="9">
        <v>0</v>
      </c>
      <c r="V18" s="9">
        <v>0</v>
      </c>
      <c r="W18" s="11" t="str">
        <f t="shared" si="4"/>
        <v/>
      </c>
      <c r="X18" s="9">
        <v>0</v>
      </c>
    </row>
    <row r="19" spans="1:26" x14ac:dyDescent="0.25">
      <c r="A19" s="9" t="s">
        <v>34</v>
      </c>
      <c r="B19" s="9" t="s">
        <v>22</v>
      </c>
      <c r="C19" s="8" t="str">
        <f>INDEX(calendrier!$C$3:$BC$23,MATCH(B19,calendrier!$B$3:$B$23,0),MATCH(A19,calendrier!$C$2:$BC$2,0))</f>
        <v>Rouge</v>
      </c>
      <c r="D19" s="9" t="s">
        <v>365</v>
      </c>
      <c r="E19" s="9">
        <v>11</v>
      </c>
      <c r="F19" s="9" t="str">
        <f>VLOOKUP(D19,référence!$A:$C,3,FALSE)</f>
        <v>UB méditerranien</v>
      </c>
      <c r="I19" s="9">
        <v>50688</v>
      </c>
      <c r="J19" s="9">
        <f t="shared" si="0"/>
        <v>9971</v>
      </c>
      <c r="K19" s="9">
        <f t="shared" si="1"/>
        <v>40717</v>
      </c>
      <c r="L19" s="9">
        <v>2364</v>
      </c>
      <c r="M19" s="9">
        <v>21</v>
      </c>
      <c r="N19" s="9">
        <v>2339</v>
      </c>
      <c r="O19" s="11">
        <f t="shared" si="2"/>
        <v>1.0575296108291032E-2</v>
      </c>
      <c r="P19" s="9">
        <v>2385</v>
      </c>
      <c r="Q19" s="9">
        <v>16</v>
      </c>
      <c r="R19" s="9">
        <v>2369</v>
      </c>
      <c r="S19" s="11">
        <f t="shared" si="3"/>
        <v>6.7085953878406705E-3</v>
      </c>
      <c r="T19" s="9">
        <v>5399</v>
      </c>
      <c r="U19" s="9">
        <v>67</v>
      </c>
      <c r="V19" s="9">
        <v>5263</v>
      </c>
      <c r="W19" s="11">
        <f t="shared" si="4"/>
        <v>2.5189849972217078E-2</v>
      </c>
      <c r="X19" s="9">
        <v>0</v>
      </c>
    </row>
    <row r="20" spans="1:26" x14ac:dyDescent="0.25">
      <c r="A20" s="9" t="s">
        <v>34</v>
      </c>
      <c r="B20" s="9" t="s">
        <v>23</v>
      </c>
      <c r="C20" s="8" t="str">
        <f>INDEX(calendrier!$C$3:$BC$23,MATCH(B20,calendrier!$B$3:$B$23,0),MATCH(A20,calendrier!$C$2:$BC$2,0))</f>
        <v>Bleu</v>
      </c>
      <c r="D20" s="9" t="s">
        <v>365</v>
      </c>
      <c r="E20" s="9">
        <v>11</v>
      </c>
      <c r="F20" s="9" t="str">
        <f>VLOOKUP(D20,référence!$A:$C,3,FALSE)</f>
        <v>UB méditerranien</v>
      </c>
      <c r="I20" s="9">
        <v>40717</v>
      </c>
      <c r="J20" s="9">
        <f t="shared" si="0"/>
        <v>39705</v>
      </c>
      <c r="K20" s="9">
        <f t="shared" si="1"/>
        <v>1012</v>
      </c>
      <c r="L20" s="9">
        <v>13681</v>
      </c>
      <c r="M20" s="9">
        <v>73</v>
      </c>
      <c r="N20" s="9">
        <v>13596</v>
      </c>
      <c r="O20" s="11">
        <f t="shared" si="2"/>
        <v>6.2129961260141801E-3</v>
      </c>
      <c r="P20" s="9">
        <v>13783</v>
      </c>
      <c r="Q20" s="9">
        <v>113</v>
      </c>
      <c r="R20" s="9">
        <v>13674</v>
      </c>
      <c r="S20" s="11">
        <f t="shared" si="3"/>
        <v>7.9082928244939427E-3</v>
      </c>
      <c r="T20" s="9">
        <v>12496</v>
      </c>
      <c r="U20" s="9">
        <v>92</v>
      </c>
      <c r="V20" s="9">
        <v>12435</v>
      </c>
      <c r="W20" s="11">
        <f t="shared" si="4"/>
        <v>4.8815620998719587E-3</v>
      </c>
      <c r="X20" s="9">
        <v>0</v>
      </c>
    </row>
    <row r="21" spans="1:26" x14ac:dyDescent="0.25">
      <c r="A21" s="9" t="s">
        <v>34</v>
      </c>
      <c r="B21" s="9" t="s">
        <v>23</v>
      </c>
      <c r="C21" s="8" t="str">
        <f>INDEX(calendrier!$C$3:$BC$23,MATCH(B21,calendrier!$B$3:$B$23,0),MATCH(A21,calendrier!$C$2:$BC$2,0))</f>
        <v>Bleu</v>
      </c>
      <c r="D21" s="9" t="s">
        <v>461</v>
      </c>
      <c r="E21" s="9">
        <v>12</v>
      </c>
      <c r="F21" s="9" t="str">
        <f>VLOOKUP(D21,référence!$A:$C,3,FALSE)</f>
        <v>UB méditerranien</v>
      </c>
      <c r="I21" s="9">
        <v>30720</v>
      </c>
      <c r="J21" s="9">
        <f t="shared" si="0"/>
        <v>31869</v>
      </c>
      <c r="K21" s="9">
        <f t="shared" si="1"/>
        <v>-1149</v>
      </c>
      <c r="L21" s="9">
        <v>10608</v>
      </c>
      <c r="M21" s="9">
        <v>76</v>
      </c>
      <c r="N21" s="9">
        <v>10487</v>
      </c>
      <c r="O21" s="11">
        <f t="shared" si="2"/>
        <v>1.1406485671191553E-2</v>
      </c>
      <c r="P21" s="9">
        <v>10727</v>
      </c>
      <c r="Q21" s="9">
        <v>33</v>
      </c>
      <c r="R21" s="9">
        <v>10674</v>
      </c>
      <c r="S21" s="11">
        <f t="shared" si="3"/>
        <v>4.9408035797520273E-3</v>
      </c>
      <c r="T21" s="9">
        <v>10740</v>
      </c>
      <c r="U21" s="9">
        <v>30</v>
      </c>
      <c r="V21" s="9">
        <v>10708</v>
      </c>
      <c r="W21" s="11">
        <f t="shared" si="4"/>
        <v>2.9795158286778397E-3</v>
      </c>
      <c r="X21" s="9">
        <v>0</v>
      </c>
    </row>
    <row r="22" spans="1:26" x14ac:dyDescent="0.25">
      <c r="A22" s="9" t="s">
        <v>34</v>
      </c>
      <c r="B22" s="9" t="s">
        <v>23</v>
      </c>
      <c r="C22" s="8" t="str">
        <f>INDEX(calendrier!$C$3:$BC$23,MATCH(B22,calendrier!$B$3:$B$23,0),MATCH(A22,calendrier!$C$2:$BC$2,0))</f>
        <v>Bleu</v>
      </c>
      <c r="D22" s="9" t="s">
        <v>400</v>
      </c>
      <c r="E22" s="9">
        <v>13</v>
      </c>
      <c r="F22" s="9" t="str">
        <f>VLOOKUP(D22,référence!$A:$C,3,FALSE)</f>
        <v>UB méditerranien</v>
      </c>
      <c r="I22" s="9">
        <v>126720</v>
      </c>
      <c r="J22" s="9">
        <f t="shared" si="0"/>
        <v>4159</v>
      </c>
      <c r="K22" s="9">
        <f t="shared" si="1"/>
        <v>122561</v>
      </c>
      <c r="L22" s="9">
        <v>568</v>
      </c>
      <c r="M22" s="9">
        <v>12</v>
      </c>
      <c r="N22" s="9">
        <v>553</v>
      </c>
      <c r="O22" s="11">
        <f t="shared" si="2"/>
        <v>2.6408450704225352E-2</v>
      </c>
      <c r="P22" s="9">
        <v>831</v>
      </c>
      <c r="Q22" s="9">
        <v>1</v>
      </c>
      <c r="R22" s="9">
        <v>829</v>
      </c>
      <c r="S22" s="11">
        <f t="shared" si="3"/>
        <v>2.4067388688327317E-3</v>
      </c>
      <c r="T22" s="9">
        <v>2792</v>
      </c>
      <c r="U22" s="9">
        <v>1</v>
      </c>
      <c r="V22" s="9">
        <v>2777</v>
      </c>
      <c r="W22" s="11">
        <f t="shared" si="4"/>
        <v>5.3724928366762174E-3</v>
      </c>
      <c r="X22" s="9">
        <v>0</v>
      </c>
    </row>
    <row r="23" spans="1:26" x14ac:dyDescent="0.25">
      <c r="A23" s="9" t="s">
        <v>34</v>
      </c>
      <c r="B23" s="9" t="s">
        <v>30</v>
      </c>
      <c r="C23" s="8" t="str">
        <f>INDEX(calendrier!$C$3:$BC$23,MATCH(B23,calendrier!$B$3:$B$23,0),MATCH(A23,calendrier!$C$2:$BC$2,0))</f>
        <v>Orange</v>
      </c>
      <c r="D23" s="9" t="s">
        <v>400</v>
      </c>
      <c r="E23" s="9">
        <v>13</v>
      </c>
      <c r="F23" s="9" t="str">
        <f>VLOOKUP(D23,référence!$A:$C,3,FALSE)</f>
        <v>UB méditerranien</v>
      </c>
      <c r="I23" s="9">
        <v>122561</v>
      </c>
      <c r="J23" s="9">
        <f t="shared" si="0"/>
        <v>90400</v>
      </c>
      <c r="K23" s="9">
        <f t="shared" si="1"/>
        <v>32161</v>
      </c>
      <c r="L23" s="9">
        <v>27984</v>
      </c>
      <c r="M23" s="9">
        <v>134</v>
      </c>
      <c r="N23" s="9">
        <v>27697</v>
      </c>
      <c r="O23" s="11">
        <f t="shared" si="2"/>
        <v>1.0255860491709548E-2</v>
      </c>
      <c r="P23" s="9">
        <v>29624</v>
      </c>
      <c r="Q23" s="9">
        <v>187</v>
      </c>
      <c r="R23" s="9">
        <v>29359</v>
      </c>
      <c r="S23" s="11">
        <f t="shared" si="3"/>
        <v>8.9454496354307318E-3</v>
      </c>
      <c r="T23" s="9">
        <v>33579</v>
      </c>
      <c r="U23" s="9">
        <v>320</v>
      </c>
      <c r="V23" s="9">
        <v>33344</v>
      </c>
      <c r="W23" s="11">
        <f t="shared" si="4"/>
        <v>6.998421632567974E-3</v>
      </c>
      <c r="X23" s="9">
        <v>3</v>
      </c>
    </row>
    <row r="24" spans="1:26" x14ac:dyDescent="0.25">
      <c r="A24" s="9" t="s">
        <v>34</v>
      </c>
      <c r="B24" s="9" t="s">
        <v>25</v>
      </c>
      <c r="C24" s="8" t="str">
        <f>INDEX(calendrier!$C$3:$BC$23,MATCH(B24,calendrier!$B$3:$B$23,0),MATCH(A24,calendrier!$C$2:$BC$2,0))</f>
        <v>Rouge</v>
      </c>
      <c r="D24" s="9" t="s">
        <v>400</v>
      </c>
      <c r="E24" s="9">
        <v>13</v>
      </c>
      <c r="F24" s="9" t="str">
        <f>VLOOKUP(D24,référence!$A:$C,3,FALSE)</f>
        <v>UB méditerranien</v>
      </c>
      <c r="I24" s="9">
        <v>32161</v>
      </c>
      <c r="J24" s="9">
        <f t="shared" si="0"/>
        <v>26243</v>
      </c>
      <c r="K24" s="9">
        <f t="shared" si="1"/>
        <v>5918</v>
      </c>
      <c r="L24" s="9">
        <v>8636</v>
      </c>
      <c r="M24" s="9">
        <v>53</v>
      </c>
      <c r="N24" s="9">
        <v>8589</v>
      </c>
      <c r="O24" s="11">
        <f t="shared" si="2"/>
        <v>5.4423344140805928E-3</v>
      </c>
      <c r="P24" s="9">
        <v>8480</v>
      </c>
      <c r="Q24" s="9">
        <v>66</v>
      </c>
      <c r="R24" s="9">
        <v>8393</v>
      </c>
      <c r="S24" s="11">
        <f t="shared" si="3"/>
        <v>1.025943396226415E-2</v>
      </c>
      <c r="T24" s="9">
        <v>9416</v>
      </c>
      <c r="U24" s="9">
        <v>23</v>
      </c>
      <c r="V24" s="9">
        <v>9261</v>
      </c>
      <c r="W24" s="11">
        <f t="shared" si="4"/>
        <v>1.6461342395921834E-2</v>
      </c>
      <c r="X24" s="9">
        <v>0</v>
      </c>
      <c r="Y24" s="9">
        <v>208758</v>
      </c>
      <c r="Z24" s="9">
        <v>17</v>
      </c>
    </row>
    <row r="25" spans="1:26" x14ac:dyDescent="0.25">
      <c r="A25" s="9" t="s">
        <v>34</v>
      </c>
      <c r="B25" s="9" t="s">
        <v>25</v>
      </c>
      <c r="C25" s="8" t="str">
        <f>INDEX(calendrier!$C$3:$BC$23,MATCH(B25,calendrier!$B$3:$B$23,0),MATCH(A25,calendrier!$C$2:$BC$2,0))</f>
        <v>Rouge</v>
      </c>
      <c r="D25" s="9" t="s">
        <v>677</v>
      </c>
      <c r="E25" s="9">
        <v>14</v>
      </c>
      <c r="F25" s="9" t="str">
        <f>VLOOKUP(D25,référence!$A:$C,3,FALSE)</f>
        <v>UB rissoto mushroom</v>
      </c>
      <c r="I25" s="9">
        <v>7680</v>
      </c>
      <c r="J25" s="9">
        <f t="shared" si="0"/>
        <v>6942</v>
      </c>
      <c r="K25" s="9">
        <f t="shared" si="1"/>
        <v>738</v>
      </c>
      <c r="L25" s="9">
        <v>3560</v>
      </c>
      <c r="M25" s="9">
        <v>24</v>
      </c>
      <c r="N25" s="9">
        <v>3483</v>
      </c>
      <c r="O25" s="11">
        <f t="shared" si="2"/>
        <v>2.1629213483146066E-2</v>
      </c>
      <c r="P25" s="9">
        <v>3554</v>
      </c>
      <c r="Q25" s="9">
        <v>39</v>
      </c>
      <c r="R25" s="9">
        <v>3459</v>
      </c>
      <c r="S25" s="11">
        <f t="shared" si="3"/>
        <v>2.6730444569499155E-2</v>
      </c>
      <c r="T25" s="9">
        <v>0</v>
      </c>
      <c r="U25" s="9">
        <v>0</v>
      </c>
      <c r="V25" s="9">
        <v>0</v>
      </c>
      <c r="W25" s="11" t="str">
        <f t="shared" si="4"/>
        <v/>
      </c>
      <c r="X25" s="9">
        <v>0</v>
      </c>
    </row>
    <row r="26" spans="1:26" x14ac:dyDescent="0.25">
      <c r="A26" s="9" t="s">
        <v>34</v>
      </c>
      <c r="B26" s="9" t="s">
        <v>25</v>
      </c>
      <c r="C26" s="8" t="str">
        <f>INDEX(calendrier!$C$3:$BC$23,MATCH(B26,calendrier!$B$3:$B$23,0),MATCH(A26,calendrier!$C$2:$BC$2,0))</f>
        <v>Rouge</v>
      </c>
      <c r="D26" s="9" t="s">
        <v>648</v>
      </c>
      <c r="E26" s="9">
        <v>15</v>
      </c>
      <c r="F26" s="9" t="str">
        <f>VLOOKUP(D26,référence!$A:$C,3,FALSE)</f>
        <v>UB rissoto mushroom</v>
      </c>
      <c r="I26" s="9">
        <v>18432</v>
      </c>
      <c r="J26" s="9">
        <f t="shared" si="0"/>
        <v>17675</v>
      </c>
      <c r="K26" s="9">
        <f t="shared" si="1"/>
        <v>757</v>
      </c>
      <c r="L26" s="9">
        <v>3402</v>
      </c>
      <c r="M26" s="9">
        <v>19</v>
      </c>
      <c r="N26" s="9">
        <v>3378</v>
      </c>
      <c r="O26" s="11">
        <f t="shared" si="2"/>
        <v>7.0546737213403876E-3</v>
      </c>
      <c r="P26" s="9">
        <v>3671</v>
      </c>
      <c r="Q26" s="9">
        <v>25</v>
      </c>
      <c r="R26" s="9">
        <v>3649</v>
      </c>
      <c r="S26" s="11">
        <f t="shared" si="3"/>
        <v>5.9929174611822395E-3</v>
      </c>
      <c r="T26" s="9">
        <v>10865</v>
      </c>
      <c r="U26" s="9">
        <v>37</v>
      </c>
      <c r="V26" s="9">
        <v>10648</v>
      </c>
      <c r="W26" s="11">
        <f t="shared" si="4"/>
        <v>1.9972388403129315E-2</v>
      </c>
      <c r="X26" s="9">
        <v>0</v>
      </c>
    </row>
    <row r="27" spans="1:26" x14ac:dyDescent="0.25">
      <c r="A27" s="9" t="s">
        <v>34</v>
      </c>
      <c r="B27" s="9" t="s">
        <v>25</v>
      </c>
      <c r="C27" s="8" t="str">
        <f>INDEX(calendrier!$C$3:$BC$23,MATCH(B27,calendrier!$B$3:$B$23,0),MATCH(A27,calendrier!$C$2:$BC$2,0))</f>
        <v>Rouge</v>
      </c>
      <c r="D27" s="9" t="s">
        <v>822</v>
      </c>
      <c r="E27" s="9">
        <v>16</v>
      </c>
      <c r="F27" s="9" t="str">
        <f>VLOOKUP(D27,référence!$A:$C,3,FALSE)</f>
        <v>UB rissoto mushroom</v>
      </c>
      <c r="I27" s="9">
        <v>3840</v>
      </c>
      <c r="J27" s="9">
        <f t="shared" si="0"/>
        <v>2893</v>
      </c>
      <c r="K27" s="9">
        <f t="shared" si="1"/>
        <v>947</v>
      </c>
      <c r="L27" s="9">
        <v>1234</v>
      </c>
      <c r="M27" s="9">
        <v>8</v>
      </c>
      <c r="N27" s="9">
        <v>1175</v>
      </c>
      <c r="O27" s="11">
        <f t="shared" si="2"/>
        <v>4.7811993517017828E-2</v>
      </c>
      <c r="P27" s="9">
        <v>1770</v>
      </c>
      <c r="Q27" s="9">
        <v>12</v>
      </c>
      <c r="R27" s="9">
        <v>1718</v>
      </c>
      <c r="S27" s="11">
        <f t="shared" si="3"/>
        <v>2.9378531073446328E-2</v>
      </c>
      <c r="T27" s="9">
        <v>0</v>
      </c>
      <c r="U27" s="9">
        <v>0</v>
      </c>
      <c r="V27" s="9">
        <v>0</v>
      </c>
      <c r="W27" s="11" t="str">
        <f t="shared" si="4"/>
        <v/>
      </c>
      <c r="X27" s="9">
        <v>0</v>
      </c>
    </row>
    <row r="28" spans="1:26" x14ac:dyDescent="0.25">
      <c r="A28" s="9" t="s">
        <v>34</v>
      </c>
      <c r="B28" s="9" t="s">
        <v>25</v>
      </c>
      <c r="C28" s="8" t="str">
        <f>INDEX(calendrier!$C$3:$BC$23,MATCH(B28,calendrier!$B$3:$B$23,0),MATCH(A28,calendrier!$C$2:$BC$2,0))</f>
        <v>Rouge</v>
      </c>
      <c r="D28" s="9" t="s">
        <v>389</v>
      </c>
      <c r="E28" s="9">
        <v>17</v>
      </c>
      <c r="F28" s="9" t="str">
        <f>VLOOKUP(D28,référence!$A:$C,3,FALSE)</f>
        <v>UB rissoto mushroom</v>
      </c>
      <c r="I28" s="9">
        <v>19200</v>
      </c>
      <c r="J28" s="9">
        <f t="shared" si="0"/>
        <v>20423</v>
      </c>
      <c r="K28" s="9">
        <f t="shared" si="1"/>
        <v>-1223</v>
      </c>
      <c r="L28" s="9">
        <v>6845</v>
      </c>
      <c r="M28" s="9">
        <v>37</v>
      </c>
      <c r="N28" s="9">
        <v>6729</v>
      </c>
      <c r="O28" s="11">
        <f t="shared" si="2"/>
        <v>1.6946676406135865E-2</v>
      </c>
      <c r="P28" s="9">
        <v>6906</v>
      </c>
      <c r="Q28" s="9">
        <v>59</v>
      </c>
      <c r="R28" s="9">
        <v>6771</v>
      </c>
      <c r="S28" s="11">
        <f t="shared" si="3"/>
        <v>1.9548218940052129E-2</v>
      </c>
      <c r="T28" s="9">
        <v>7029</v>
      </c>
      <c r="U28" s="9">
        <v>96</v>
      </c>
      <c r="V28" s="9">
        <v>6923</v>
      </c>
      <c r="W28" s="11">
        <f t="shared" si="4"/>
        <v>1.5080381277564376E-2</v>
      </c>
      <c r="X28" s="9">
        <v>0</v>
      </c>
      <c r="Y28" s="9">
        <v>48810</v>
      </c>
      <c r="Z28" s="9">
        <v>4</v>
      </c>
    </row>
    <row r="29" spans="1:26" x14ac:dyDescent="0.25">
      <c r="A29" s="9" t="s">
        <v>34</v>
      </c>
      <c r="B29" s="9" t="s">
        <v>26</v>
      </c>
      <c r="C29" s="8" t="str">
        <f>INDEX(calendrier!$C$3:$BC$23,MATCH(B29,calendrier!$B$3:$B$23,0),MATCH(A29,calendrier!$C$2:$BC$2,0))</f>
        <v>Bleu</v>
      </c>
      <c r="D29" s="9" t="s">
        <v>820</v>
      </c>
      <c r="E29" s="9">
        <v>18</v>
      </c>
      <c r="F29" s="9" t="str">
        <f>VLOOKUP(D29,référence!$A:$C,3,FALSE)</f>
        <v>UB italian herbe</v>
      </c>
      <c r="I29" s="9">
        <v>6912</v>
      </c>
      <c r="J29" s="9">
        <f t="shared" si="0"/>
        <v>6876</v>
      </c>
      <c r="K29" s="9">
        <f t="shared" si="1"/>
        <v>36</v>
      </c>
      <c r="L29" s="9">
        <v>3474</v>
      </c>
      <c r="M29" s="9">
        <v>120</v>
      </c>
      <c r="N29" s="9">
        <v>3363</v>
      </c>
      <c r="O29" s="11">
        <f t="shared" si="2"/>
        <v>3.1951640759930913E-2</v>
      </c>
      <c r="P29" s="9">
        <v>3633</v>
      </c>
      <c r="Q29" s="9">
        <v>51</v>
      </c>
      <c r="R29" s="9">
        <v>3513</v>
      </c>
      <c r="S29" s="11">
        <f t="shared" si="3"/>
        <v>3.3030553261767133E-2</v>
      </c>
      <c r="T29" s="9">
        <v>0</v>
      </c>
      <c r="U29" s="9">
        <v>0</v>
      </c>
      <c r="V29" s="9">
        <v>0</v>
      </c>
      <c r="W29" s="11" t="str">
        <f t="shared" si="4"/>
        <v/>
      </c>
      <c r="X29" s="9">
        <v>0</v>
      </c>
    </row>
    <row r="30" spans="1:26" x14ac:dyDescent="0.25">
      <c r="A30" s="9" t="s">
        <v>34</v>
      </c>
      <c r="B30" s="9" t="s">
        <v>26</v>
      </c>
      <c r="C30" s="8" t="str">
        <f>INDEX(calendrier!$C$3:$BC$23,MATCH(B30,calendrier!$B$3:$B$23,0),MATCH(A30,calendrier!$C$2:$BC$2,0))</f>
        <v>Bleu</v>
      </c>
      <c r="D30" s="9" t="s">
        <v>793</v>
      </c>
      <c r="E30" s="9">
        <v>19</v>
      </c>
      <c r="F30" s="9" t="str">
        <f>VLOOKUP(D30,référence!$A:$C,3,FALSE)</f>
        <v>UB italian herbe</v>
      </c>
      <c r="I30" s="9">
        <v>4608</v>
      </c>
      <c r="J30" s="9">
        <f t="shared" si="0"/>
        <v>6830</v>
      </c>
      <c r="K30" s="9">
        <f t="shared" si="1"/>
        <v>-2222</v>
      </c>
      <c r="L30" s="9">
        <v>0</v>
      </c>
      <c r="M30" s="9">
        <v>0</v>
      </c>
      <c r="N30" s="9">
        <v>0</v>
      </c>
      <c r="O30" s="11" t="str">
        <f t="shared" si="2"/>
        <v/>
      </c>
      <c r="P30" s="9">
        <v>0</v>
      </c>
      <c r="Q30" s="9">
        <v>0</v>
      </c>
      <c r="R30" s="9">
        <v>0</v>
      </c>
      <c r="S30" s="11" t="str">
        <f t="shared" si="3"/>
        <v/>
      </c>
      <c r="T30" s="9">
        <v>6944</v>
      </c>
      <c r="U30" s="9">
        <v>219</v>
      </c>
      <c r="V30" s="9">
        <v>6830</v>
      </c>
      <c r="W30" s="11">
        <f t="shared" si="4"/>
        <v>1.6417050691244238E-2</v>
      </c>
      <c r="X30" s="9">
        <v>0</v>
      </c>
    </row>
    <row r="31" spans="1:26" x14ac:dyDescent="0.25">
      <c r="A31" s="9" t="s">
        <v>34</v>
      </c>
      <c r="B31" s="9" t="s">
        <v>26</v>
      </c>
      <c r="C31" s="8" t="str">
        <f>INDEX(calendrier!$C$3:$BC$23,MATCH(B31,calendrier!$B$3:$B$23,0),MATCH(A31,calendrier!$C$2:$BC$2,0))</f>
        <v>Bleu</v>
      </c>
      <c r="D31" s="9" t="s">
        <v>284</v>
      </c>
      <c r="E31" s="9">
        <v>20</v>
      </c>
      <c r="F31" s="9" t="str">
        <f>VLOOKUP(D31,référence!$A:$C,3,FALSE)</f>
        <v>UB italian herbe</v>
      </c>
      <c r="I31" s="9">
        <v>29952</v>
      </c>
      <c r="J31" s="9">
        <f t="shared" si="0"/>
        <v>25551</v>
      </c>
      <c r="K31" s="9">
        <f t="shared" si="1"/>
        <v>4401</v>
      </c>
      <c r="L31" s="9">
        <v>9308</v>
      </c>
      <c r="M31" s="9">
        <v>88</v>
      </c>
      <c r="N31" s="9">
        <v>9118</v>
      </c>
      <c r="O31" s="11">
        <f t="shared" si="2"/>
        <v>2.0412548345509238E-2</v>
      </c>
      <c r="P31" s="9">
        <v>8031</v>
      </c>
      <c r="Q31" s="9">
        <v>157</v>
      </c>
      <c r="R31" s="9">
        <v>7997</v>
      </c>
      <c r="S31" s="11">
        <f t="shared" si="3"/>
        <v>4.2335948200722204E-3</v>
      </c>
      <c r="T31" s="9">
        <v>8646</v>
      </c>
      <c r="U31" s="9">
        <v>47</v>
      </c>
      <c r="V31" s="9">
        <v>8436</v>
      </c>
      <c r="W31" s="11">
        <f t="shared" si="4"/>
        <v>2.4288688410825817E-2</v>
      </c>
      <c r="X31" s="9">
        <v>0</v>
      </c>
      <c r="Y31" s="9">
        <v>39980</v>
      </c>
      <c r="Z31" s="9">
        <v>4</v>
      </c>
    </row>
    <row r="32" spans="1:26" x14ac:dyDescent="0.25">
      <c r="A32" s="9" t="s">
        <v>34</v>
      </c>
      <c r="B32" s="9" t="s">
        <v>26</v>
      </c>
      <c r="C32" s="8" t="str">
        <f>INDEX(calendrier!$C$3:$BC$23,MATCH(B32,calendrier!$B$3:$B$23,0),MATCH(A32,calendrier!$C$2:$BC$2,0))</f>
        <v>Bleu</v>
      </c>
      <c r="D32" s="9" t="s">
        <v>361</v>
      </c>
      <c r="E32" s="9">
        <v>21</v>
      </c>
      <c r="F32" s="9" t="str">
        <f>VLOOKUP(D32,référence!$A:$C,3,FALSE)</f>
        <v>UB long grain</v>
      </c>
      <c r="I32" s="9">
        <v>24576</v>
      </c>
      <c r="J32" s="9">
        <f t="shared" si="0"/>
        <v>21545</v>
      </c>
      <c r="K32" s="9">
        <f t="shared" si="1"/>
        <v>3031</v>
      </c>
      <c r="L32" s="9">
        <v>5960</v>
      </c>
      <c r="M32" s="9">
        <v>101</v>
      </c>
      <c r="N32" s="9">
        <v>5849</v>
      </c>
      <c r="O32" s="11">
        <f t="shared" si="2"/>
        <v>1.8624161073825505E-2</v>
      </c>
      <c r="P32" s="9">
        <v>7787</v>
      </c>
      <c r="Q32" s="9">
        <v>111</v>
      </c>
      <c r="R32" s="9">
        <v>7633</v>
      </c>
      <c r="S32" s="11">
        <f t="shared" si="3"/>
        <v>1.9776550661358673E-2</v>
      </c>
      <c r="T32" s="9">
        <v>8149</v>
      </c>
      <c r="U32" s="9">
        <v>71</v>
      </c>
      <c r="V32" s="9">
        <v>8063</v>
      </c>
      <c r="W32" s="11">
        <f t="shared" si="4"/>
        <v>1.0553442140139894E-2</v>
      </c>
      <c r="X32" s="9">
        <v>0</v>
      </c>
    </row>
    <row r="33" spans="1:26" x14ac:dyDescent="0.25">
      <c r="A33" s="9" t="s">
        <v>34</v>
      </c>
      <c r="B33" s="9" t="s">
        <v>27</v>
      </c>
      <c r="C33" s="8" t="str">
        <f>INDEX(calendrier!$C$3:$BC$23,MATCH(B33,calendrier!$B$3:$B$23,0),MATCH(A33,calendrier!$C$2:$BC$2,0))</f>
        <v>Orange</v>
      </c>
      <c r="D33" s="9" t="s">
        <v>361</v>
      </c>
      <c r="E33" s="9">
        <v>21</v>
      </c>
      <c r="F33" s="9" t="str">
        <f>VLOOKUP(D33,référence!$A:$C,3,FALSE)</f>
        <v>UB long grain</v>
      </c>
      <c r="I33" s="9">
        <v>3031</v>
      </c>
      <c r="J33" s="9">
        <f t="shared" si="0"/>
        <v>2822</v>
      </c>
      <c r="K33" s="9">
        <f t="shared" si="1"/>
        <v>209</v>
      </c>
      <c r="L33" s="9">
        <v>822</v>
      </c>
      <c r="M33" s="9">
        <v>35</v>
      </c>
      <c r="N33" s="9">
        <v>797</v>
      </c>
      <c r="O33" s="11">
        <f t="shared" si="2"/>
        <v>3.0413625304136254E-2</v>
      </c>
      <c r="P33" s="9">
        <v>906</v>
      </c>
      <c r="Q33" s="9">
        <v>54</v>
      </c>
      <c r="R33" s="9">
        <v>899</v>
      </c>
      <c r="S33" s="11">
        <f t="shared" si="3"/>
        <v>7.7262693156732896E-3</v>
      </c>
      <c r="T33" s="9">
        <v>1139</v>
      </c>
      <c r="U33" s="9">
        <v>44</v>
      </c>
      <c r="V33" s="9">
        <v>1126</v>
      </c>
      <c r="W33" s="11">
        <f t="shared" si="4"/>
        <v>1.141352063213345E-2</v>
      </c>
      <c r="X33" s="9">
        <v>0</v>
      </c>
    </row>
    <row r="34" spans="1:26" x14ac:dyDescent="0.25">
      <c r="A34" s="9" t="s">
        <v>34</v>
      </c>
      <c r="B34" s="9" t="s">
        <v>27</v>
      </c>
      <c r="C34" s="8" t="str">
        <f>INDEX(calendrier!$C$3:$BC$23,MATCH(B34,calendrier!$B$3:$B$23,0),MATCH(A34,calendrier!$C$2:$BC$2,0))</f>
        <v>Orange</v>
      </c>
      <c r="D34" s="9" t="s">
        <v>763</v>
      </c>
      <c r="E34" s="9">
        <v>22</v>
      </c>
      <c r="F34" s="9" t="str">
        <f>VLOOKUP(D34,référence!$A:$C,3,FALSE)</f>
        <v>UB long grain</v>
      </c>
      <c r="I34" s="9">
        <v>30720</v>
      </c>
      <c r="J34" s="9">
        <f t="shared" si="0"/>
        <v>28534</v>
      </c>
      <c r="K34" s="9">
        <f t="shared" si="1"/>
        <v>2186</v>
      </c>
      <c r="L34" s="9">
        <v>9846</v>
      </c>
      <c r="M34" s="9">
        <v>25</v>
      </c>
      <c r="N34" s="9">
        <v>9786</v>
      </c>
      <c r="O34" s="11">
        <f t="shared" si="2"/>
        <v>6.0938452163315053E-3</v>
      </c>
      <c r="P34" s="9">
        <v>9826</v>
      </c>
      <c r="Q34" s="9">
        <v>59</v>
      </c>
      <c r="R34" s="9">
        <v>9799</v>
      </c>
      <c r="S34" s="11">
        <f t="shared" si="3"/>
        <v>2.7478119275391819E-3</v>
      </c>
      <c r="T34" s="9">
        <v>9013</v>
      </c>
      <c r="U34" s="9">
        <v>26</v>
      </c>
      <c r="V34" s="9">
        <v>8949</v>
      </c>
      <c r="W34" s="11">
        <f t="shared" si="4"/>
        <v>7.1008543215355597E-3</v>
      </c>
      <c r="X34" s="9">
        <v>0</v>
      </c>
      <c r="Y34" s="9">
        <v>53303</v>
      </c>
      <c r="Z34" s="9">
        <v>8</v>
      </c>
    </row>
    <row r="35" spans="1:26" x14ac:dyDescent="0.25">
      <c r="A35" s="9" t="s">
        <v>34</v>
      </c>
      <c r="B35" s="9" t="s">
        <v>27</v>
      </c>
      <c r="C35" s="8" t="str">
        <f>INDEX(calendrier!$C$3:$BC$23,MATCH(B35,calendrier!$B$3:$B$23,0),MATCH(A35,calendrier!$C$2:$BC$2,0))</f>
        <v>Orange</v>
      </c>
      <c r="D35" s="9" t="s">
        <v>769</v>
      </c>
      <c r="E35" s="9">
        <v>23</v>
      </c>
      <c r="F35" s="9" t="str">
        <f>VLOOKUP(D35,référence!$A:$C,3,FALSE)</f>
        <v>UB mushroom</v>
      </c>
      <c r="I35" s="9">
        <v>84480</v>
      </c>
      <c r="J35" s="9">
        <f t="shared" si="0"/>
        <v>49295</v>
      </c>
      <c r="K35" s="9">
        <f t="shared" si="1"/>
        <v>35185</v>
      </c>
      <c r="L35" s="9">
        <v>20818</v>
      </c>
      <c r="M35" s="9">
        <v>49</v>
      </c>
      <c r="N35" s="9">
        <v>20611</v>
      </c>
      <c r="O35" s="11">
        <f t="shared" si="2"/>
        <v>9.943318282255741E-3</v>
      </c>
      <c r="P35" s="9">
        <v>20347</v>
      </c>
      <c r="Q35" s="9">
        <v>217</v>
      </c>
      <c r="R35" s="9">
        <v>20115</v>
      </c>
      <c r="S35" s="11">
        <f t="shared" si="3"/>
        <v>1.1402172310414311E-2</v>
      </c>
      <c r="T35" s="9">
        <v>8894</v>
      </c>
      <c r="U35" s="9">
        <v>50</v>
      </c>
      <c r="V35" s="9">
        <v>8569</v>
      </c>
      <c r="W35" s="11">
        <f t="shared" si="4"/>
        <v>3.6541488644029681E-2</v>
      </c>
      <c r="X35" s="9">
        <v>0</v>
      </c>
    </row>
    <row r="36" spans="1:26" x14ac:dyDescent="0.25">
      <c r="A36" s="9" t="s">
        <v>34</v>
      </c>
      <c r="B36" s="9" t="s">
        <v>28</v>
      </c>
      <c r="C36" s="8" t="str">
        <f>INDEX(calendrier!$C$3:$BC$23,MATCH(B36,calendrier!$B$3:$B$23,0),MATCH(A36,calendrier!$C$2:$BC$2,0))</f>
        <v>Vert</v>
      </c>
      <c r="D36" s="9" t="s">
        <v>886</v>
      </c>
      <c r="E36" s="9">
        <v>23</v>
      </c>
      <c r="F36" s="9" t="str">
        <f>VLOOKUP(D36,référence!$A:$C,3,FALSE)</f>
        <v>UB mushroom</v>
      </c>
      <c r="I36" s="9">
        <v>35185</v>
      </c>
      <c r="J36" s="9">
        <f t="shared" si="0"/>
        <v>32575</v>
      </c>
      <c r="K36" s="9">
        <f t="shared" si="1"/>
        <v>2610</v>
      </c>
      <c r="L36" s="9">
        <v>11097</v>
      </c>
      <c r="M36" s="9">
        <v>59</v>
      </c>
      <c r="N36" s="9">
        <v>10995</v>
      </c>
      <c r="O36" s="11">
        <f t="shared" si="2"/>
        <v>9.191673425250067E-3</v>
      </c>
      <c r="P36" s="9">
        <v>10635</v>
      </c>
      <c r="Q36" s="9">
        <v>179</v>
      </c>
      <c r="R36" s="9">
        <v>10571</v>
      </c>
      <c r="S36" s="11">
        <f t="shared" si="3"/>
        <v>6.0178655383168779E-3</v>
      </c>
      <c r="T36" s="9">
        <v>11167</v>
      </c>
      <c r="U36" s="9">
        <v>19</v>
      </c>
      <c r="V36" s="9">
        <v>11009</v>
      </c>
      <c r="W36" s="11">
        <f t="shared" si="4"/>
        <v>1.4148831378167815E-2</v>
      </c>
      <c r="X36" s="9">
        <v>0</v>
      </c>
      <c r="Y36" s="9">
        <v>82857</v>
      </c>
      <c r="Z36" s="9">
        <v>6</v>
      </c>
    </row>
    <row r="37" spans="1:26" x14ac:dyDescent="0.25">
      <c r="A37" s="9" t="s">
        <v>34</v>
      </c>
      <c r="B37" s="9" t="s">
        <v>28</v>
      </c>
      <c r="C37" s="8" t="str">
        <f>INDEX(calendrier!$C$3:$BC$23,MATCH(B37,calendrier!$B$3:$B$23,0),MATCH(A37,calendrier!$C$2:$BC$2,0))</f>
        <v>Vert</v>
      </c>
      <c r="D37" s="9" t="s">
        <v>887</v>
      </c>
      <c r="E37" s="9">
        <v>24</v>
      </c>
      <c r="F37" s="9" t="str">
        <f>VLOOKUP(D37,référence!$A:$C,3,FALSE)</f>
        <v>UB veg pilau</v>
      </c>
      <c r="I37" s="9">
        <v>10752</v>
      </c>
      <c r="J37" s="9">
        <f t="shared" si="0"/>
        <v>10348</v>
      </c>
      <c r="K37" s="9">
        <f t="shared" si="1"/>
        <v>404</v>
      </c>
      <c r="L37" s="9">
        <v>7007</v>
      </c>
      <c r="M37" s="9">
        <v>74</v>
      </c>
      <c r="N37" s="9">
        <v>6807</v>
      </c>
      <c r="O37" s="11">
        <f t="shared" si="2"/>
        <v>2.8542885685742828E-2</v>
      </c>
      <c r="P37" s="9">
        <v>3686</v>
      </c>
      <c r="Q37" s="9">
        <v>163</v>
      </c>
      <c r="R37" s="9">
        <v>3541</v>
      </c>
      <c r="S37" s="11">
        <f t="shared" si="3"/>
        <v>3.9338035811177431E-2</v>
      </c>
      <c r="T37" s="9">
        <v>0</v>
      </c>
      <c r="U37" s="9">
        <v>0</v>
      </c>
      <c r="V37" s="9">
        <v>0</v>
      </c>
      <c r="W37" s="11" t="str">
        <f t="shared" si="4"/>
        <v/>
      </c>
      <c r="X37" s="9">
        <v>0</v>
      </c>
    </row>
    <row r="38" spans="1:26" x14ac:dyDescent="0.25">
      <c r="A38" s="9" t="s">
        <v>34</v>
      </c>
      <c r="B38" s="9" t="s">
        <v>28</v>
      </c>
      <c r="C38" s="8" t="str">
        <f>INDEX(calendrier!$C$3:$BC$23,MATCH(B38,calendrier!$B$3:$B$23,0),MATCH(A38,calendrier!$C$2:$BC$2,0))</f>
        <v>Vert</v>
      </c>
      <c r="D38" s="9" t="s">
        <v>888</v>
      </c>
      <c r="E38" s="9">
        <v>25</v>
      </c>
      <c r="F38" s="9" t="str">
        <f>VLOOKUP(D38,référence!$A:$C,3,FALSE)</f>
        <v>UB veg pilau</v>
      </c>
      <c r="I38" s="9">
        <v>39936</v>
      </c>
      <c r="J38" s="9">
        <f t="shared" si="0"/>
        <v>41526</v>
      </c>
      <c r="K38" s="9">
        <f t="shared" si="1"/>
        <v>-1590</v>
      </c>
      <c r="L38" s="9">
        <v>13257</v>
      </c>
      <c r="M38" s="9">
        <v>97</v>
      </c>
      <c r="N38" s="9">
        <v>13092</v>
      </c>
      <c r="O38" s="11">
        <f t="shared" si="2"/>
        <v>1.2446254808780267E-2</v>
      </c>
      <c r="P38" s="9">
        <v>10755</v>
      </c>
      <c r="Q38" s="9">
        <v>221</v>
      </c>
      <c r="R38" s="9">
        <v>10642</v>
      </c>
      <c r="S38" s="11">
        <f t="shared" si="3"/>
        <v>1.0506741050674106E-2</v>
      </c>
      <c r="T38" s="9">
        <v>18045</v>
      </c>
      <c r="U38" s="9">
        <v>64</v>
      </c>
      <c r="V38" s="9">
        <v>17792</v>
      </c>
      <c r="W38" s="11">
        <f t="shared" si="4"/>
        <v>1.4020504294818509E-2</v>
      </c>
      <c r="X38" s="9">
        <v>2</v>
      </c>
    </row>
    <row r="39" spans="1:26" x14ac:dyDescent="0.25">
      <c r="A39" s="9" t="s">
        <v>34</v>
      </c>
      <c r="B39" s="9" t="s">
        <v>28</v>
      </c>
      <c r="C39" s="8" t="str">
        <f>INDEX(calendrier!$C$3:$BC$23,MATCH(B39,calendrier!$B$3:$B$23,0),MATCH(A39,calendrier!$C$2:$BC$2,0))</f>
        <v>Vert</v>
      </c>
      <c r="D39" s="9" t="s">
        <v>889</v>
      </c>
      <c r="E39" s="9">
        <v>26</v>
      </c>
      <c r="F39" s="9" t="str">
        <f>VLOOKUP(D39,référence!$A:$C,3,FALSE)</f>
        <v>UB veg pilau</v>
      </c>
      <c r="I39" s="9">
        <v>71424</v>
      </c>
      <c r="J39" s="9">
        <f t="shared" si="0"/>
        <v>1352</v>
      </c>
      <c r="K39" s="9">
        <f t="shared" si="1"/>
        <v>70072</v>
      </c>
      <c r="L39" s="9">
        <v>0</v>
      </c>
      <c r="M39" s="9">
        <v>0</v>
      </c>
      <c r="N39" s="9">
        <v>0</v>
      </c>
      <c r="O39" s="11" t="str">
        <f t="shared" si="2"/>
        <v/>
      </c>
      <c r="P39" s="9">
        <v>0</v>
      </c>
      <c r="Q39" s="9">
        <v>0</v>
      </c>
      <c r="R39" s="9">
        <v>0</v>
      </c>
      <c r="S39" s="11" t="str">
        <f t="shared" si="3"/>
        <v/>
      </c>
      <c r="T39" s="9">
        <v>1352</v>
      </c>
      <c r="U39" s="9">
        <v>0</v>
      </c>
      <c r="V39" s="9">
        <v>1352</v>
      </c>
      <c r="W39" s="11">
        <f t="shared" si="4"/>
        <v>0</v>
      </c>
      <c r="X39" s="9">
        <v>0</v>
      </c>
    </row>
    <row r="40" spans="1:26" x14ac:dyDescent="0.25">
      <c r="A40" s="9" t="s">
        <v>34</v>
      </c>
      <c r="B40" s="9" t="s">
        <v>29</v>
      </c>
      <c r="C40" s="8" t="str">
        <f>INDEX(calendrier!$C$3:$BC$23,MATCH(B40,calendrier!$B$3:$B$23,0),MATCH(A40,calendrier!$C$2:$BC$2,0))</f>
        <v>Rouge</v>
      </c>
      <c r="D40" s="9" t="s">
        <v>344</v>
      </c>
      <c r="E40" s="9">
        <v>26</v>
      </c>
      <c r="F40" s="9" t="str">
        <f>VLOOKUP(D40,référence!$A:$C,3,FALSE)</f>
        <v>UB veg pilau</v>
      </c>
      <c r="I40" s="9">
        <v>70072</v>
      </c>
      <c r="J40" s="9">
        <f t="shared" si="0"/>
        <v>66624</v>
      </c>
      <c r="K40" s="9">
        <f t="shared" si="1"/>
        <v>3448</v>
      </c>
      <c r="L40" s="9">
        <v>22339</v>
      </c>
      <c r="M40" s="9">
        <v>105</v>
      </c>
      <c r="N40" s="9">
        <v>22155</v>
      </c>
      <c r="O40" s="11">
        <f t="shared" si="2"/>
        <v>8.2367160571198347E-3</v>
      </c>
      <c r="P40" s="9">
        <v>21744</v>
      </c>
      <c r="Q40" s="9">
        <v>279</v>
      </c>
      <c r="R40" s="9">
        <v>21609</v>
      </c>
      <c r="S40" s="11">
        <f t="shared" si="3"/>
        <v>6.2086092715231784E-3</v>
      </c>
      <c r="T40" s="9">
        <v>22998</v>
      </c>
      <c r="U40" s="9">
        <v>21</v>
      </c>
      <c r="V40" s="9">
        <v>22860</v>
      </c>
      <c r="W40" s="11">
        <f t="shared" si="4"/>
        <v>6.0005217845029999E-3</v>
      </c>
      <c r="X40" s="9">
        <v>0</v>
      </c>
      <c r="Y40" s="9">
        <v>121086</v>
      </c>
      <c r="Z40" s="9">
        <v>10</v>
      </c>
    </row>
    <row r="41" spans="1:26" x14ac:dyDescent="0.25">
      <c r="A41" s="9" t="s">
        <v>34</v>
      </c>
      <c r="B41" s="9" t="s">
        <v>29</v>
      </c>
      <c r="C41" s="8" t="str">
        <f>INDEX(calendrier!$C$3:$BC$23,MATCH(B41,calendrier!$B$3:$B$23,0),MATCH(A41,calendrier!$C$2:$BC$2,0))</f>
        <v>Rouge</v>
      </c>
      <c r="D41" s="9" t="s">
        <v>520</v>
      </c>
      <c r="E41" s="9">
        <v>27</v>
      </c>
      <c r="F41" s="9" t="str">
        <f>VLOOKUP(D41,référence!$A:$C,3,FALSE)</f>
        <v>UB mexicain</v>
      </c>
      <c r="I41" s="9">
        <v>3072</v>
      </c>
      <c r="J41" s="9">
        <f t="shared" si="0"/>
        <v>3408</v>
      </c>
      <c r="K41" s="9">
        <f t="shared" si="1"/>
        <v>-336</v>
      </c>
      <c r="L41" s="9">
        <v>0</v>
      </c>
      <c r="M41" s="9">
        <v>0</v>
      </c>
      <c r="N41" s="9">
        <v>0</v>
      </c>
      <c r="O41" s="11" t="str">
        <f t="shared" si="2"/>
        <v/>
      </c>
      <c r="P41" s="9">
        <v>0</v>
      </c>
      <c r="Q41" s="9">
        <v>0</v>
      </c>
      <c r="R41" s="9">
        <v>0</v>
      </c>
      <c r="S41" s="11" t="str">
        <f t="shared" si="3"/>
        <v/>
      </c>
      <c r="T41" s="9">
        <v>3504</v>
      </c>
      <c r="U41" s="9">
        <v>11</v>
      </c>
      <c r="V41" s="9">
        <v>3408</v>
      </c>
      <c r="W41" s="11">
        <f t="shared" si="4"/>
        <v>2.7397260273972601E-2</v>
      </c>
      <c r="X41" s="9">
        <v>0</v>
      </c>
    </row>
    <row r="42" spans="1:26" x14ac:dyDescent="0.25">
      <c r="A42" s="9" t="s">
        <v>34</v>
      </c>
      <c r="B42" s="9" t="s">
        <v>29</v>
      </c>
      <c r="C42" s="8" t="str">
        <f>INDEX(calendrier!$C$3:$BC$23,MATCH(B42,calendrier!$B$3:$B$23,0),MATCH(A42,calendrier!$C$2:$BC$2,0))</f>
        <v>Rouge</v>
      </c>
      <c r="D42" s="9" t="s">
        <v>491</v>
      </c>
      <c r="E42" s="9">
        <v>28</v>
      </c>
      <c r="F42" s="9" t="str">
        <f>VLOOKUP(D42,référence!$A:$C,3,FALSE)</f>
        <v>UB mexicain</v>
      </c>
      <c r="I42" s="9">
        <v>3072</v>
      </c>
      <c r="J42" s="9">
        <f t="shared" si="0"/>
        <v>3444</v>
      </c>
      <c r="K42" s="9">
        <f t="shared" si="1"/>
        <v>-372</v>
      </c>
      <c r="L42" s="9">
        <v>1716</v>
      </c>
      <c r="M42" s="9">
        <v>10</v>
      </c>
      <c r="N42" s="9">
        <v>1660</v>
      </c>
      <c r="O42" s="11">
        <f t="shared" si="2"/>
        <v>3.2634032634032632E-2</v>
      </c>
      <c r="P42" s="9">
        <v>1840</v>
      </c>
      <c r="Q42" s="9">
        <v>34</v>
      </c>
      <c r="R42" s="9">
        <v>1784</v>
      </c>
      <c r="S42" s="11">
        <f t="shared" si="3"/>
        <v>3.0434782608695653E-2</v>
      </c>
      <c r="T42" s="9">
        <v>0</v>
      </c>
      <c r="U42" s="9">
        <v>0</v>
      </c>
      <c r="V42" s="9">
        <v>0</v>
      </c>
      <c r="W42" s="11" t="str">
        <f t="shared" si="4"/>
        <v/>
      </c>
      <c r="X42" s="9">
        <v>0</v>
      </c>
    </row>
    <row r="43" spans="1:26" x14ac:dyDescent="0.25">
      <c r="A43" s="9" t="s">
        <v>34</v>
      </c>
      <c r="B43" s="9" t="s">
        <v>29</v>
      </c>
      <c r="C43" s="8" t="str">
        <f>INDEX(calendrier!$C$3:$BC$23,MATCH(B43,calendrier!$B$3:$B$23,0),MATCH(A43,calendrier!$C$2:$BC$2,0))</f>
        <v>Rouge</v>
      </c>
      <c r="D43" s="9" t="s">
        <v>453</v>
      </c>
      <c r="E43" s="9">
        <v>29</v>
      </c>
      <c r="F43" s="9" t="str">
        <f>VLOOKUP(D43,référence!$A:$C,3,FALSE)</f>
        <v>UB mexicain</v>
      </c>
      <c r="I43" s="9">
        <v>44544</v>
      </c>
      <c r="J43" s="9">
        <f t="shared" si="0"/>
        <v>14419</v>
      </c>
      <c r="K43" s="9">
        <f t="shared" si="1"/>
        <v>30125</v>
      </c>
      <c r="L43" s="9">
        <v>4845</v>
      </c>
      <c r="M43" s="9">
        <v>33</v>
      </c>
      <c r="N43" s="9">
        <v>4764</v>
      </c>
      <c r="O43" s="11">
        <f t="shared" si="2"/>
        <v>1.6718266253869969E-2</v>
      </c>
      <c r="P43" s="9">
        <v>5153</v>
      </c>
      <c r="Q43" s="9">
        <v>64</v>
      </c>
      <c r="R43" s="9">
        <v>5085</v>
      </c>
      <c r="S43" s="11">
        <f t="shared" si="3"/>
        <v>1.3196196390452164E-2</v>
      </c>
      <c r="T43" s="9">
        <v>4601</v>
      </c>
      <c r="U43" s="9">
        <v>8</v>
      </c>
      <c r="V43" s="9">
        <v>4570</v>
      </c>
      <c r="W43" s="11">
        <f t="shared" si="4"/>
        <v>6.737665724842426E-3</v>
      </c>
      <c r="X43" s="9">
        <v>0</v>
      </c>
    </row>
    <row r="44" spans="1:26" x14ac:dyDescent="0.25">
      <c r="A44" s="9" t="s">
        <v>34</v>
      </c>
      <c r="B44" s="9" t="s">
        <v>30</v>
      </c>
      <c r="C44" s="8" t="str">
        <f>INDEX(calendrier!$C$3:$BC$23,MATCH(B44,calendrier!$B$3:$B$23,0),MATCH(A44,calendrier!$C$2:$BC$2,0))</f>
        <v>Orange</v>
      </c>
      <c r="D44" s="9" t="s">
        <v>453</v>
      </c>
      <c r="E44" s="9">
        <v>29</v>
      </c>
      <c r="F44" s="9" t="str">
        <f>VLOOKUP(D44,référence!$A:$C,3,FALSE)</f>
        <v>UB mexicain</v>
      </c>
      <c r="I44" s="9">
        <v>30125</v>
      </c>
      <c r="J44" s="9">
        <f t="shared" si="0"/>
        <v>24275</v>
      </c>
      <c r="K44" s="9">
        <f t="shared" si="1"/>
        <v>5850</v>
      </c>
      <c r="L44" s="9">
        <v>8132</v>
      </c>
      <c r="M44" s="9">
        <v>35</v>
      </c>
      <c r="N44" s="9">
        <v>8007</v>
      </c>
      <c r="O44" s="11">
        <f t="shared" si="2"/>
        <v>1.5371372356123954E-2</v>
      </c>
      <c r="P44" s="9">
        <v>8086</v>
      </c>
      <c r="Q44" s="9">
        <v>106</v>
      </c>
      <c r="R44" s="9">
        <v>8015</v>
      </c>
      <c r="S44" s="11">
        <f t="shared" si="3"/>
        <v>8.7806084590650504E-3</v>
      </c>
      <c r="T44" s="9">
        <v>8354</v>
      </c>
      <c r="U44" s="9">
        <v>20</v>
      </c>
      <c r="V44" s="9">
        <v>8253</v>
      </c>
      <c r="W44" s="11">
        <f t="shared" si="4"/>
        <v>1.2090016758439071E-2</v>
      </c>
      <c r="X44" s="9">
        <v>0</v>
      </c>
      <c r="Y44" s="9">
        <v>46175</v>
      </c>
      <c r="Z44" s="9">
        <v>4</v>
      </c>
    </row>
    <row r="45" spans="1:26" x14ac:dyDescent="0.25">
      <c r="A45" s="9" t="s">
        <v>34</v>
      </c>
      <c r="B45" s="9" t="s">
        <v>30</v>
      </c>
      <c r="C45" s="8" t="str">
        <f>INDEX(calendrier!$C$3:$BC$23,MATCH(B45,calendrier!$B$3:$B$23,0),MATCH(A45,calendrier!$C$2:$BC$2,0))</f>
        <v>Orange</v>
      </c>
      <c r="D45" s="9" t="s">
        <v>190</v>
      </c>
      <c r="E45" s="9">
        <v>30</v>
      </c>
      <c r="F45" s="9" t="str">
        <f>VLOOKUP(D45,référence!$A:$C,3,FALSE)</f>
        <v>UB basmati 130g</v>
      </c>
      <c r="I45" s="9">
        <v>68000</v>
      </c>
      <c r="J45" s="9">
        <f t="shared" si="0"/>
        <v>67789</v>
      </c>
      <c r="K45" s="9">
        <f t="shared" si="1"/>
        <v>211</v>
      </c>
      <c r="L45" s="9">
        <v>23318</v>
      </c>
      <c r="M45" s="9">
        <v>126</v>
      </c>
      <c r="N45" s="9">
        <v>23307</v>
      </c>
      <c r="O45" s="11">
        <f t="shared" si="2"/>
        <v>4.7173857106098293E-4</v>
      </c>
      <c r="P45" s="9">
        <v>21552</v>
      </c>
      <c r="Q45" s="9">
        <v>260</v>
      </c>
      <c r="R45" s="9">
        <v>21052</v>
      </c>
      <c r="S45" s="11">
        <f t="shared" si="3"/>
        <v>2.3199703043801038E-2</v>
      </c>
      <c r="T45" s="9">
        <v>23739</v>
      </c>
      <c r="U45" s="9">
        <v>135</v>
      </c>
      <c r="V45" s="9">
        <v>23430</v>
      </c>
      <c r="W45" s="11">
        <f t="shared" si="4"/>
        <v>1.3016555036016682E-2</v>
      </c>
      <c r="X45" s="9">
        <v>0</v>
      </c>
      <c r="Y45" s="9">
        <v>68750</v>
      </c>
      <c r="Z45" s="9">
        <v>6</v>
      </c>
    </row>
    <row r="46" spans="1:26" x14ac:dyDescent="0.25">
      <c r="A46" s="9" t="s">
        <v>34</v>
      </c>
      <c r="B46" s="9" t="s">
        <v>31</v>
      </c>
      <c r="C46" s="8" t="str">
        <f>INDEX(calendrier!$C$3:$BC$23,MATCH(B46,calendrier!$B$3:$B$23,0),MATCH(A46,calendrier!$C$2:$BC$2,0))</f>
        <v>Vert</v>
      </c>
      <c r="D46" s="9" t="s">
        <v>890</v>
      </c>
      <c r="E46" s="9">
        <v>31</v>
      </c>
      <c r="F46" s="9" t="str">
        <f>VLOOKUP(D46,référence!$A:$C,3,FALSE)</f>
        <v>UB basmati</v>
      </c>
      <c r="I46" s="9">
        <v>9216</v>
      </c>
      <c r="J46" s="9">
        <f t="shared" si="0"/>
        <v>10388</v>
      </c>
      <c r="K46" s="9">
        <f t="shared" si="1"/>
        <v>-1172</v>
      </c>
      <c r="L46" s="9">
        <v>3971</v>
      </c>
      <c r="M46" s="9">
        <v>11</v>
      </c>
      <c r="N46" s="9">
        <v>3931</v>
      </c>
      <c r="O46" s="11">
        <f t="shared" si="2"/>
        <v>1.0073029463611181E-2</v>
      </c>
      <c r="P46" s="9">
        <v>3112</v>
      </c>
      <c r="Q46" s="9">
        <v>122</v>
      </c>
      <c r="R46" s="9">
        <v>3013</v>
      </c>
      <c r="S46" s="11">
        <f t="shared" si="3"/>
        <v>3.1812339331619539E-2</v>
      </c>
      <c r="T46" s="9">
        <v>3614</v>
      </c>
      <c r="U46" s="9">
        <v>31</v>
      </c>
      <c r="V46" s="9">
        <v>3444</v>
      </c>
      <c r="W46" s="11">
        <f t="shared" si="4"/>
        <v>4.7039291643608191E-2</v>
      </c>
      <c r="X46" s="9">
        <v>2</v>
      </c>
    </row>
    <row r="47" spans="1:26" x14ac:dyDescent="0.25">
      <c r="A47" s="9" t="s">
        <v>34</v>
      </c>
      <c r="B47" s="9" t="s">
        <v>31</v>
      </c>
      <c r="C47" s="8" t="str">
        <f>INDEX(calendrier!$C$3:$BC$23,MATCH(B47,calendrier!$B$3:$B$23,0),MATCH(A47,calendrier!$C$2:$BC$2,0))</f>
        <v>Vert</v>
      </c>
      <c r="D47" s="9" t="s">
        <v>891</v>
      </c>
      <c r="E47" s="9">
        <v>32</v>
      </c>
      <c r="F47" s="9" t="str">
        <f>VLOOKUP(D47,référence!$A:$C,3,FALSE)</f>
        <v>UB basmati</v>
      </c>
      <c r="I47" s="9">
        <v>13056</v>
      </c>
      <c r="J47" s="9">
        <f t="shared" si="0"/>
        <v>16892</v>
      </c>
      <c r="K47" s="9">
        <f t="shared" si="1"/>
        <v>-3836</v>
      </c>
      <c r="L47" s="9">
        <v>5717</v>
      </c>
      <c r="M47" s="9">
        <v>9</v>
      </c>
      <c r="N47" s="9">
        <v>5711</v>
      </c>
      <c r="O47" s="11">
        <f t="shared" si="2"/>
        <v>1.049501486793773E-3</v>
      </c>
      <c r="P47" s="9">
        <v>5680</v>
      </c>
      <c r="Q47" s="9">
        <v>55</v>
      </c>
      <c r="R47" s="9">
        <v>5648</v>
      </c>
      <c r="S47" s="11">
        <f t="shared" si="3"/>
        <v>5.6338028169014088E-3</v>
      </c>
      <c r="T47" s="9">
        <v>5541</v>
      </c>
      <c r="U47" s="9">
        <v>40</v>
      </c>
      <c r="V47" s="9">
        <v>5533</v>
      </c>
      <c r="W47" s="11">
        <f t="shared" si="4"/>
        <v>1.4437827107020393E-3</v>
      </c>
      <c r="X47" s="9">
        <v>0</v>
      </c>
      <c r="Y47" s="9">
        <v>27577</v>
      </c>
      <c r="Z47" s="9">
        <v>5</v>
      </c>
    </row>
    <row r="48" spans="1:26" x14ac:dyDescent="0.25">
      <c r="A48" s="9" t="s">
        <v>34</v>
      </c>
      <c r="B48" s="9" t="s">
        <v>31</v>
      </c>
      <c r="C48" s="8" t="str">
        <f>INDEX(calendrier!$C$3:$BC$23,MATCH(B48,calendrier!$B$3:$B$23,0),MATCH(A48,calendrier!$C$2:$BC$2,0))</f>
        <v>Vert</v>
      </c>
      <c r="D48" s="9" t="s">
        <v>892</v>
      </c>
      <c r="E48" s="9">
        <v>33</v>
      </c>
      <c r="F48" s="9" t="str">
        <f>VLOOKUP(D48,référence!$A:$C,3,FALSE)</f>
        <v>UB basmati FR</v>
      </c>
      <c r="I48" s="9">
        <v>19968</v>
      </c>
      <c r="J48" s="9">
        <f t="shared" si="0"/>
        <v>20999</v>
      </c>
      <c r="K48" s="9">
        <f t="shared" si="1"/>
        <v>-1031</v>
      </c>
      <c r="L48" s="9">
        <v>7128</v>
      </c>
      <c r="M48" s="9">
        <v>10</v>
      </c>
      <c r="N48" s="9">
        <v>7066</v>
      </c>
      <c r="O48" s="11">
        <f t="shared" si="2"/>
        <v>8.6980920314253651E-3</v>
      </c>
      <c r="P48" s="9">
        <v>7002</v>
      </c>
      <c r="Q48" s="9">
        <v>59</v>
      </c>
      <c r="R48" s="9">
        <v>6971</v>
      </c>
      <c r="S48" s="11">
        <f t="shared" si="3"/>
        <v>4.4273064838617534E-3</v>
      </c>
      <c r="T48" s="9">
        <v>7028</v>
      </c>
      <c r="U48" s="9">
        <v>39</v>
      </c>
      <c r="V48" s="9">
        <v>6962</v>
      </c>
      <c r="W48" s="11">
        <f t="shared" si="4"/>
        <v>9.3910073989755261E-3</v>
      </c>
      <c r="X48" s="9">
        <v>0</v>
      </c>
    </row>
    <row r="49" spans="1:26" x14ac:dyDescent="0.25">
      <c r="A49" s="9" t="s">
        <v>34</v>
      </c>
      <c r="B49" s="9" t="s">
        <v>31</v>
      </c>
      <c r="C49" s="8" t="str">
        <f>INDEX(calendrier!$C$3:$BC$23,MATCH(B49,calendrier!$B$3:$B$23,0),MATCH(A49,calendrier!$C$2:$BC$2,0))</f>
        <v>Vert</v>
      </c>
      <c r="D49" s="9" t="s">
        <v>893</v>
      </c>
      <c r="E49" s="9">
        <v>34</v>
      </c>
      <c r="F49" s="9" t="str">
        <f>VLOOKUP(D49,référence!$A:$C,3,FALSE)</f>
        <v>UB basmati FR</v>
      </c>
      <c r="I49" s="9">
        <v>80640</v>
      </c>
      <c r="J49" s="9">
        <f t="shared" si="0"/>
        <v>34964</v>
      </c>
      <c r="K49" s="9">
        <f t="shared" si="1"/>
        <v>45676</v>
      </c>
      <c r="L49" s="9">
        <v>12390</v>
      </c>
      <c r="M49" s="9">
        <v>50</v>
      </c>
      <c r="N49" s="9">
        <v>12297</v>
      </c>
      <c r="O49" s="11">
        <f t="shared" si="2"/>
        <v>7.5060532687651329E-3</v>
      </c>
      <c r="P49" s="9">
        <v>11526</v>
      </c>
      <c r="Q49" s="9">
        <v>45</v>
      </c>
      <c r="R49" s="9">
        <v>11488</v>
      </c>
      <c r="S49" s="11">
        <f t="shared" si="3"/>
        <v>3.2968939788304702E-3</v>
      </c>
      <c r="T49" s="9">
        <v>11288</v>
      </c>
      <c r="U49" s="9">
        <v>71</v>
      </c>
      <c r="V49" s="9">
        <v>11179</v>
      </c>
      <c r="W49" s="11">
        <f t="shared" si="4"/>
        <v>9.6562721474131828E-3</v>
      </c>
      <c r="X49" s="9">
        <v>0</v>
      </c>
    </row>
    <row r="50" spans="1:26" x14ac:dyDescent="0.25">
      <c r="A50" s="9" t="s">
        <v>34</v>
      </c>
      <c r="B50" s="9" t="s">
        <v>32</v>
      </c>
      <c r="C50" s="8" t="str">
        <f>INDEX(calendrier!$C$3:$BC$23,MATCH(B50,calendrier!$B$3:$B$23,0),MATCH(A50,calendrier!$C$2:$BC$2,0))</f>
        <v>Rouge</v>
      </c>
      <c r="D50" s="9" t="s">
        <v>893</v>
      </c>
      <c r="E50" s="9">
        <v>34</v>
      </c>
      <c r="F50" s="9" t="str">
        <f>VLOOKUP(D50,référence!$A:$C,3,FALSE)</f>
        <v>UB basmati FR</v>
      </c>
      <c r="I50" s="9">
        <v>45676</v>
      </c>
      <c r="J50" s="9">
        <f t="shared" si="0"/>
        <v>41335</v>
      </c>
      <c r="K50" s="9">
        <f t="shared" si="1"/>
        <v>4341</v>
      </c>
      <c r="L50" s="9">
        <v>13953</v>
      </c>
      <c r="M50" s="9">
        <v>57</v>
      </c>
      <c r="N50" s="9">
        <v>13808</v>
      </c>
      <c r="O50" s="11">
        <f t="shared" si="2"/>
        <v>1.0392030387730237E-2</v>
      </c>
      <c r="P50" s="9">
        <v>14804</v>
      </c>
      <c r="Q50" s="9">
        <v>107</v>
      </c>
      <c r="R50" s="9">
        <v>14549</v>
      </c>
      <c r="S50" s="11">
        <f t="shared" si="3"/>
        <v>1.7225074304242097E-2</v>
      </c>
      <c r="T50" s="9">
        <v>13224</v>
      </c>
      <c r="U50" s="9">
        <v>167</v>
      </c>
      <c r="V50" s="9">
        <v>12978</v>
      </c>
      <c r="W50" s="11">
        <f t="shared" si="4"/>
        <v>1.8602540834845735E-2</v>
      </c>
      <c r="X50" s="9">
        <v>0</v>
      </c>
      <c r="Y50" s="9">
        <v>107362</v>
      </c>
      <c r="Z50" s="9">
        <v>15</v>
      </c>
    </row>
    <row r="51" spans="1:26" x14ac:dyDescent="0.25">
      <c r="A51" s="9" t="s">
        <v>35</v>
      </c>
      <c r="B51" s="9" t="s">
        <v>15</v>
      </c>
      <c r="C51" s="8" t="str">
        <f>INDEX(calendrier!$C$3:$BC$23,MATCH(B51,calendrier!$B$3:$B$23,0),MATCH(A51,calendrier!$C$2:$BC$2,0))</f>
        <v>Rouge</v>
      </c>
      <c r="D51" s="9" t="s">
        <v>894</v>
      </c>
      <c r="E51" s="9">
        <v>1</v>
      </c>
      <c r="F51" s="9" t="str">
        <f>VLOOKUP(D51,référence!$A:$C,3,FALSE)</f>
        <v>UB long grain &amp; Wild</v>
      </c>
      <c r="I51" s="9">
        <v>3072</v>
      </c>
      <c r="J51" s="9">
        <f t="shared" si="0"/>
        <v>3615</v>
      </c>
      <c r="K51" s="9">
        <f t="shared" si="1"/>
        <v>-543</v>
      </c>
      <c r="L51" s="9">
        <v>0</v>
      </c>
      <c r="M51" s="9">
        <v>0</v>
      </c>
      <c r="N51" s="9">
        <v>0</v>
      </c>
      <c r="O51" s="11" t="str">
        <f t="shared" si="2"/>
        <v/>
      </c>
      <c r="P51" s="9">
        <v>0</v>
      </c>
      <c r="Q51" s="9">
        <v>0</v>
      </c>
      <c r="R51" s="9">
        <v>0</v>
      </c>
      <c r="S51" s="11" t="str">
        <f t="shared" si="3"/>
        <v/>
      </c>
      <c r="T51" s="9">
        <v>3667</v>
      </c>
      <c r="U51" s="9">
        <v>15</v>
      </c>
      <c r="V51" s="9">
        <v>3615</v>
      </c>
      <c r="W51" s="11">
        <f t="shared" si="4"/>
        <v>1.4180529042814289E-2</v>
      </c>
      <c r="X51" s="9">
        <v>2</v>
      </c>
    </row>
    <row r="52" spans="1:26" x14ac:dyDescent="0.25">
      <c r="A52" s="9" t="s">
        <v>35</v>
      </c>
      <c r="B52" s="9" t="s">
        <v>15</v>
      </c>
      <c r="C52" s="8" t="str">
        <f>INDEX(calendrier!$C$3:$BC$23,MATCH(B52,calendrier!$B$3:$B$23,0),MATCH(A52,calendrier!$C$2:$BC$2,0))</f>
        <v>Rouge</v>
      </c>
      <c r="D52" s="9" t="s">
        <v>895</v>
      </c>
      <c r="E52" s="9">
        <v>2</v>
      </c>
      <c r="F52" s="9" t="str">
        <f>VLOOKUP(D52,référence!$A:$C,3,FALSE)</f>
        <v>UB long grain &amp; Wild</v>
      </c>
      <c r="I52" s="9">
        <v>85248</v>
      </c>
      <c r="J52" s="9">
        <f t="shared" si="0"/>
        <v>83322</v>
      </c>
      <c r="K52" s="9">
        <f t="shared" si="1"/>
        <v>1926</v>
      </c>
      <c r="L52" s="9">
        <v>22762</v>
      </c>
      <c r="M52" s="9">
        <v>192</v>
      </c>
      <c r="N52" s="9">
        <v>22207</v>
      </c>
      <c r="O52" s="11">
        <f t="shared" si="2"/>
        <v>2.4382743168438626E-2</v>
      </c>
      <c r="P52" s="9">
        <v>31207</v>
      </c>
      <c r="Q52" s="9">
        <v>392</v>
      </c>
      <c r="R52" s="9">
        <v>30701</v>
      </c>
      <c r="S52" s="11">
        <f t="shared" si="3"/>
        <v>1.6214310891787098E-2</v>
      </c>
      <c r="T52" s="9">
        <v>30632</v>
      </c>
      <c r="U52" s="9">
        <v>91</v>
      </c>
      <c r="V52" s="9">
        <v>30414</v>
      </c>
      <c r="W52" s="11">
        <f t="shared" si="4"/>
        <v>7.1167406633585789E-3</v>
      </c>
      <c r="X52" s="9">
        <v>4</v>
      </c>
      <c r="Y52" s="9">
        <v>88180</v>
      </c>
      <c r="Z52" s="9">
        <v>13</v>
      </c>
    </row>
    <row r="53" spans="1:26" x14ac:dyDescent="0.25">
      <c r="A53" s="9" t="s">
        <v>35</v>
      </c>
      <c r="B53" s="9" t="s">
        <v>16</v>
      </c>
      <c r="C53" s="8" t="str">
        <f>INDEX(calendrier!$C$3:$BC$23,MATCH(B53,calendrier!$B$3:$B$23,0),MATCH(A53,calendrier!$C$2:$BC$2,0))</f>
        <v>Bleu</v>
      </c>
      <c r="D53" s="9" t="s">
        <v>152</v>
      </c>
      <c r="E53" s="9">
        <v>3</v>
      </c>
      <c r="F53" s="9" t="str">
        <f>VLOOKUP(D53,référence!$A:$C,3,FALSE)</f>
        <v>UB méditerranien</v>
      </c>
      <c r="I53" s="9">
        <v>145920</v>
      </c>
      <c r="J53" s="9">
        <f t="shared" si="0"/>
        <v>97382</v>
      </c>
      <c r="K53" s="9">
        <f t="shared" si="1"/>
        <v>48538</v>
      </c>
      <c r="L53" s="9">
        <v>32986</v>
      </c>
      <c r="M53" s="9">
        <v>223</v>
      </c>
      <c r="N53" s="9">
        <v>32738</v>
      </c>
      <c r="O53" s="11">
        <f t="shared" si="2"/>
        <v>7.5183411144121746E-3</v>
      </c>
      <c r="P53" s="9">
        <v>32952</v>
      </c>
      <c r="Q53" s="9">
        <v>302</v>
      </c>
      <c r="R53" s="9">
        <v>32619</v>
      </c>
      <c r="S53" s="11">
        <f t="shared" si="3"/>
        <v>1.0105608157319737E-2</v>
      </c>
      <c r="T53" s="9">
        <v>32282</v>
      </c>
      <c r="U53" s="9">
        <v>204</v>
      </c>
      <c r="V53" s="9">
        <v>32025</v>
      </c>
      <c r="W53" s="11">
        <f t="shared" si="4"/>
        <v>7.9610928690911336E-3</v>
      </c>
      <c r="X53" s="9">
        <v>0</v>
      </c>
    </row>
    <row r="54" spans="1:26" x14ac:dyDescent="0.25">
      <c r="A54" s="9" t="s">
        <v>35</v>
      </c>
      <c r="B54" s="9" t="s">
        <v>17</v>
      </c>
      <c r="C54" s="8" t="str">
        <f>INDEX(calendrier!$C$3:$BC$23,MATCH(B54,calendrier!$B$3:$B$23,0),MATCH(A54,calendrier!$C$2:$BC$2,0))</f>
        <v>Vert</v>
      </c>
      <c r="D54" s="9" t="s">
        <v>152</v>
      </c>
      <c r="E54" s="9">
        <v>3</v>
      </c>
      <c r="F54" s="9" t="str">
        <f>VLOOKUP(D54,référence!$A:$C,3,FALSE)</f>
        <v>UB méditerranien</v>
      </c>
      <c r="I54" s="9">
        <v>48538</v>
      </c>
      <c r="J54" s="9">
        <f t="shared" si="0"/>
        <v>48075</v>
      </c>
      <c r="K54" s="9">
        <f t="shared" si="1"/>
        <v>463</v>
      </c>
      <c r="L54" s="9">
        <v>16737</v>
      </c>
      <c r="M54" s="9">
        <v>172</v>
      </c>
      <c r="N54" s="9">
        <v>16625</v>
      </c>
      <c r="O54" s="11">
        <f t="shared" si="2"/>
        <v>6.6917607695524883E-3</v>
      </c>
      <c r="P54" s="9">
        <v>17295</v>
      </c>
      <c r="Q54" s="9">
        <v>110</v>
      </c>
      <c r="R54" s="9">
        <v>17203</v>
      </c>
      <c r="S54" s="11">
        <f t="shared" si="3"/>
        <v>5.3194564903151203E-3</v>
      </c>
      <c r="T54" s="9">
        <v>14453</v>
      </c>
      <c r="U54" s="9">
        <v>244</v>
      </c>
      <c r="V54" s="9">
        <v>14247</v>
      </c>
      <c r="W54" s="11">
        <f t="shared" si="4"/>
        <v>1.4253096242994534E-2</v>
      </c>
      <c r="X54" s="9">
        <v>6</v>
      </c>
    </row>
    <row r="55" spans="1:26" x14ac:dyDescent="0.25">
      <c r="A55" s="9" t="s">
        <v>35</v>
      </c>
      <c r="B55" s="9" t="s">
        <v>17</v>
      </c>
      <c r="C55" s="8" t="str">
        <f>INDEX(calendrier!$C$3:$BC$23,MATCH(B55,calendrier!$B$3:$B$23,0),MATCH(A55,calendrier!$C$2:$BC$2,0))</f>
        <v>Vert</v>
      </c>
      <c r="D55" s="9" t="s">
        <v>896</v>
      </c>
      <c r="E55" s="9">
        <v>4</v>
      </c>
      <c r="F55" s="9" t="str">
        <f>VLOOKUP(D55,référence!$A:$C,3,FALSE)</f>
        <v>UB méditerranien</v>
      </c>
      <c r="I55" s="9">
        <v>33792</v>
      </c>
      <c r="J55" s="9">
        <f t="shared" si="0"/>
        <v>35058</v>
      </c>
      <c r="K55" s="9">
        <f t="shared" si="1"/>
        <v>-1266</v>
      </c>
      <c r="L55" s="9">
        <v>12687</v>
      </c>
      <c r="M55" s="9">
        <v>92</v>
      </c>
      <c r="N55" s="9">
        <v>12587</v>
      </c>
      <c r="O55" s="11">
        <f t="shared" si="2"/>
        <v>7.8820840230156859E-3</v>
      </c>
      <c r="P55" s="9">
        <v>12110</v>
      </c>
      <c r="Q55" s="9">
        <v>137</v>
      </c>
      <c r="R55" s="9">
        <v>12009</v>
      </c>
      <c r="S55" s="11">
        <f t="shared" si="3"/>
        <v>8.340214698596202E-3</v>
      </c>
      <c r="T55" s="9">
        <v>10624</v>
      </c>
      <c r="U55" s="9">
        <v>174</v>
      </c>
      <c r="V55" s="9">
        <v>10462</v>
      </c>
      <c r="W55" s="11">
        <f t="shared" si="4"/>
        <v>1.5248493975903615E-2</v>
      </c>
      <c r="X55" s="9">
        <v>0</v>
      </c>
    </row>
    <row r="56" spans="1:26" x14ac:dyDescent="0.25">
      <c r="A56" s="9" t="s">
        <v>35</v>
      </c>
      <c r="B56" s="9" t="s">
        <v>17</v>
      </c>
      <c r="C56" s="8" t="str">
        <f>INDEX(calendrier!$C$3:$BC$23,MATCH(B56,calendrier!$B$3:$B$23,0),MATCH(A56,calendrier!$C$2:$BC$2,0))</f>
        <v>Vert</v>
      </c>
      <c r="D56" s="9" t="s">
        <v>897</v>
      </c>
      <c r="E56" s="9">
        <v>5</v>
      </c>
      <c r="F56" s="9" t="str">
        <f>VLOOKUP(D56,référence!$A:$C,3,FALSE)</f>
        <v>UB méditerranien</v>
      </c>
      <c r="I56" s="9">
        <v>27648</v>
      </c>
      <c r="J56" s="9">
        <f t="shared" si="0"/>
        <v>8734</v>
      </c>
      <c r="K56" s="9">
        <f t="shared" si="1"/>
        <v>18914</v>
      </c>
      <c r="L56" s="9">
        <v>2643</v>
      </c>
      <c r="M56" s="9">
        <v>18</v>
      </c>
      <c r="N56" s="9">
        <v>2562</v>
      </c>
      <c r="O56" s="11">
        <f t="shared" si="2"/>
        <v>3.0646992054483541E-2</v>
      </c>
      <c r="P56" s="9">
        <v>2784</v>
      </c>
      <c r="Q56" s="9">
        <v>24</v>
      </c>
      <c r="R56" s="9">
        <v>2756</v>
      </c>
      <c r="S56" s="11">
        <f t="shared" si="3"/>
        <v>1.0057471264367816E-2</v>
      </c>
      <c r="T56" s="9">
        <v>3450</v>
      </c>
      <c r="U56" s="9">
        <v>55</v>
      </c>
      <c r="V56" s="9">
        <v>3416</v>
      </c>
      <c r="W56" s="11">
        <f t="shared" si="4"/>
        <v>9.8550724637681154E-3</v>
      </c>
      <c r="X56" s="9">
        <v>0</v>
      </c>
    </row>
    <row r="57" spans="1:26" x14ac:dyDescent="0.25">
      <c r="A57" s="9" t="s">
        <v>35</v>
      </c>
      <c r="B57" s="9" t="s">
        <v>17</v>
      </c>
      <c r="C57" s="8" t="str">
        <f>INDEX(calendrier!$C$3:$BC$23,MATCH(B57,calendrier!$B$3:$B$23,0),MATCH(A57,calendrier!$C$2:$BC$2,0))</f>
        <v>Vert</v>
      </c>
      <c r="D57" s="9" t="s">
        <v>898</v>
      </c>
      <c r="E57" s="9">
        <v>6</v>
      </c>
      <c r="F57" s="9" t="str">
        <f>VLOOKUP(D57,référence!$A:$C,3,FALSE)</f>
        <v>UB méditerranien</v>
      </c>
      <c r="I57" s="9">
        <v>4608</v>
      </c>
      <c r="J57" s="9">
        <f t="shared" si="0"/>
        <v>1088</v>
      </c>
      <c r="K57" s="9">
        <f t="shared" si="1"/>
        <v>3520</v>
      </c>
      <c r="L57" s="9">
        <v>0</v>
      </c>
      <c r="M57" s="9">
        <v>0</v>
      </c>
      <c r="N57" s="9">
        <v>0</v>
      </c>
      <c r="O57" s="11" t="str">
        <f t="shared" si="2"/>
        <v/>
      </c>
      <c r="P57" s="9">
        <v>0</v>
      </c>
      <c r="Q57" s="9">
        <v>0</v>
      </c>
      <c r="R57" s="9">
        <v>0</v>
      </c>
      <c r="S57" s="11" t="str">
        <f t="shared" si="3"/>
        <v/>
      </c>
      <c r="T57" s="9">
        <v>1092</v>
      </c>
      <c r="U57" s="9">
        <v>4</v>
      </c>
      <c r="V57" s="9">
        <v>1088</v>
      </c>
      <c r="W57" s="11">
        <f t="shared" si="4"/>
        <v>3.663003663003663E-3</v>
      </c>
      <c r="X57" s="9">
        <v>0</v>
      </c>
    </row>
    <row r="58" spans="1:26" x14ac:dyDescent="0.25">
      <c r="A58" s="9" t="s">
        <v>35</v>
      </c>
      <c r="B58" s="9" t="s">
        <v>18</v>
      </c>
      <c r="C58" s="8" t="str">
        <f>INDEX(calendrier!$C$3:$BC$23,MATCH(B58,calendrier!$B$3:$B$23,0),MATCH(A58,calendrier!$C$2:$BC$2,0))</f>
        <v>Rouge</v>
      </c>
      <c r="D58" s="9" t="s">
        <v>897</v>
      </c>
      <c r="E58" s="9">
        <v>5</v>
      </c>
      <c r="F58" s="9" t="str">
        <f>VLOOKUP(D58,référence!$A:$C,3,FALSE)</f>
        <v>UB méditerranien</v>
      </c>
      <c r="I58" s="9">
        <v>18914</v>
      </c>
      <c r="J58" s="9">
        <f t="shared" si="0"/>
        <v>11396</v>
      </c>
      <c r="K58" s="9">
        <f t="shared" si="1"/>
        <v>7518</v>
      </c>
      <c r="L58" s="9">
        <v>5966</v>
      </c>
      <c r="M58" s="9">
        <v>8</v>
      </c>
      <c r="N58" s="9">
        <v>5898</v>
      </c>
      <c r="O58" s="11">
        <f t="shared" si="2"/>
        <v>1.1397921555481059E-2</v>
      </c>
      <c r="P58" s="9">
        <v>5662</v>
      </c>
      <c r="Q58" s="9">
        <v>25</v>
      </c>
      <c r="R58" s="9">
        <v>5498</v>
      </c>
      <c r="S58" s="11">
        <f t="shared" si="3"/>
        <v>2.8965030024726245E-2</v>
      </c>
      <c r="T58" s="9">
        <v>0</v>
      </c>
      <c r="U58" s="9">
        <v>0</v>
      </c>
      <c r="V58" s="9">
        <v>0</v>
      </c>
      <c r="W58" s="11" t="str">
        <f t="shared" si="4"/>
        <v/>
      </c>
      <c r="X58" s="9">
        <v>0</v>
      </c>
    </row>
    <row r="59" spans="1:26" x14ac:dyDescent="0.25">
      <c r="A59" s="9" t="s">
        <v>35</v>
      </c>
      <c r="B59" s="9" t="s">
        <v>18</v>
      </c>
      <c r="C59" s="8" t="str">
        <f>INDEX(calendrier!$C$3:$BC$23,MATCH(B59,calendrier!$B$3:$B$23,0),MATCH(A59,calendrier!$C$2:$BC$2,0))</f>
        <v>Rouge</v>
      </c>
      <c r="D59" s="9" t="s">
        <v>437</v>
      </c>
      <c r="E59" s="9">
        <v>6</v>
      </c>
      <c r="F59" s="9" t="str">
        <f>VLOOKUP(D59,référence!$A:$C,3,FALSE)</f>
        <v>UB méditerranien</v>
      </c>
      <c r="I59" s="9">
        <v>3520</v>
      </c>
      <c r="J59" s="9">
        <f t="shared" si="0"/>
        <v>5916</v>
      </c>
      <c r="K59" s="9">
        <f t="shared" si="1"/>
        <v>-2396</v>
      </c>
      <c r="L59" s="9">
        <v>0</v>
      </c>
      <c r="M59" s="9">
        <v>0</v>
      </c>
      <c r="N59" s="9">
        <v>0</v>
      </c>
      <c r="O59" s="11" t="str">
        <f t="shared" si="2"/>
        <v/>
      </c>
      <c r="P59" s="9">
        <v>0</v>
      </c>
      <c r="Q59" s="9">
        <v>0</v>
      </c>
      <c r="R59" s="9">
        <v>0</v>
      </c>
      <c r="S59" s="11" t="str">
        <f t="shared" si="3"/>
        <v/>
      </c>
      <c r="T59" s="9">
        <v>5949</v>
      </c>
      <c r="U59" s="9">
        <v>31</v>
      </c>
      <c r="V59" s="9">
        <v>5916</v>
      </c>
      <c r="W59" s="11">
        <f t="shared" si="4"/>
        <v>5.5471507816439742E-3</v>
      </c>
      <c r="X59" s="9">
        <v>0</v>
      </c>
      <c r="Y59" s="9">
        <v>209430</v>
      </c>
      <c r="Z59" s="9">
        <v>17</v>
      </c>
    </row>
    <row r="60" spans="1:26" x14ac:dyDescent="0.25">
      <c r="A60" s="9" t="s">
        <v>35</v>
      </c>
      <c r="B60" s="9" t="s">
        <v>18</v>
      </c>
      <c r="C60" s="8" t="str">
        <f>INDEX(calendrier!$C$3:$BC$23,MATCH(B60,calendrier!$B$3:$B$23,0),MATCH(A60,calendrier!$C$2:$BC$2,0))</f>
        <v>Rouge</v>
      </c>
      <c r="D60" s="9" t="s">
        <v>799</v>
      </c>
      <c r="E60" s="9">
        <v>9</v>
      </c>
      <c r="F60" s="9" t="str">
        <f>VLOOKUP(D60,référence!$A:$C,3,FALSE)</f>
        <v>UB tomate olive</v>
      </c>
      <c r="I60" s="9">
        <v>21504</v>
      </c>
      <c r="J60" s="9">
        <f t="shared" si="0"/>
        <v>21021</v>
      </c>
      <c r="K60" s="9">
        <f t="shared" si="1"/>
        <v>483</v>
      </c>
      <c r="L60" s="9">
        <v>7021</v>
      </c>
      <c r="M60" s="9">
        <v>8</v>
      </c>
      <c r="N60" s="9">
        <v>6954</v>
      </c>
      <c r="O60" s="11">
        <f t="shared" si="2"/>
        <v>9.5428001709158237E-3</v>
      </c>
      <c r="P60" s="9">
        <v>7211</v>
      </c>
      <c r="Q60" s="9">
        <v>71</v>
      </c>
      <c r="R60" s="9">
        <v>7080</v>
      </c>
      <c r="S60" s="11">
        <f t="shared" si="3"/>
        <v>1.8166689779503538E-2</v>
      </c>
      <c r="T60" s="9">
        <v>7074</v>
      </c>
      <c r="U60" s="9">
        <v>87</v>
      </c>
      <c r="V60" s="9">
        <v>6987</v>
      </c>
      <c r="W60" s="11">
        <f t="shared" si="4"/>
        <v>1.2298558100084818E-2</v>
      </c>
      <c r="X60" s="9">
        <v>0</v>
      </c>
    </row>
    <row r="61" spans="1:26" x14ac:dyDescent="0.25">
      <c r="A61" s="9" t="s">
        <v>35</v>
      </c>
      <c r="B61" s="9" t="s">
        <v>18</v>
      </c>
      <c r="C61" s="8" t="str">
        <f>INDEX(calendrier!$C$3:$BC$23,MATCH(B61,calendrier!$B$3:$B$23,0),MATCH(A61,calendrier!$C$2:$BC$2,0))</f>
        <v>Rouge</v>
      </c>
      <c r="D61" s="9" t="s">
        <v>789</v>
      </c>
      <c r="E61" s="9">
        <v>10</v>
      </c>
      <c r="F61" s="9" t="str">
        <f>VLOOKUP(D61,référence!$A:$C,3,FALSE)</f>
        <v>UB tomate olive</v>
      </c>
      <c r="I61" s="9">
        <v>6912</v>
      </c>
      <c r="J61" s="9">
        <f t="shared" si="0"/>
        <v>6979</v>
      </c>
      <c r="K61" s="9">
        <f t="shared" si="1"/>
        <v>-67</v>
      </c>
      <c r="L61" s="9">
        <v>793</v>
      </c>
      <c r="M61" s="9">
        <v>2</v>
      </c>
      <c r="N61" s="9">
        <v>768</v>
      </c>
      <c r="O61" s="11">
        <f t="shared" si="2"/>
        <v>3.1525851197982346E-2</v>
      </c>
      <c r="P61" s="9">
        <v>6242</v>
      </c>
      <c r="Q61" s="9">
        <v>29</v>
      </c>
      <c r="R61" s="9">
        <v>6211</v>
      </c>
      <c r="S61" s="11">
        <f t="shared" si="3"/>
        <v>4.9663569368792052E-3</v>
      </c>
      <c r="T61" s="9">
        <v>0</v>
      </c>
      <c r="U61" s="9">
        <v>0</v>
      </c>
      <c r="V61" s="9">
        <v>0</v>
      </c>
      <c r="W61" s="11" t="str">
        <f t="shared" si="4"/>
        <v/>
      </c>
      <c r="X61" s="9">
        <v>0</v>
      </c>
    </row>
    <row r="62" spans="1:26" x14ac:dyDescent="0.25">
      <c r="A62" s="9" t="s">
        <v>35</v>
      </c>
      <c r="B62" s="9" t="s">
        <v>18</v>
      </c>
      <c r="C62" s="8" t="str">
        <f>INDEX(calendrier!$C$3:$BC$23,MATCH(B62,calendrier!$B$3:$B$23,0),MATCH(A62,calendrier!$C$2:$BC$2,0))</f>
        <v>Rouge</v>
      </c>
      <c r="D62" s="9" t="s">
        <v>487</v>
      </c>
      <c r="E62" s="9">
        <v>11</v>
      </c>
      <c r="F62" s="9" t="str">
        <f>VLOOKUP(D62,référence!$A:$C,3,FALSE)</f>
        <v>UB tomate olive</v>
      </c>
      <c r="I62" s="9">
        <v>3072</v>
      </c>
      <c r="J62" s="9">
        <f t="shared" si="0"/>
        <v>3387</v>
      </c>
      <c r="K62" s="9">
        <f t="shared" si="1"/>
        <v>-315</v>
      </c>
      <c r="L62" s="9">
        <v>0</v>
      </c>
      <c r="M62" s="9">
        <v>0</v>
      </c>
      <c r="N62" s="9">
        <v>0</v>
      </c>
      <c r="O62" s="11" t="str">
        <f t="shared" si="2"/>
        <v/>
      </c>
      <c r="P62" s="9">
        <v>0</v>
      </c>
      <c r="Q62" s="9">
        <v>0</v>
      </c>
      <c r="R62" s="9">
        <v>0</v>
      </c>
      <c r="S62" s="11" t="str">
        <f t="shared" si="3"/>
        <v/>
      </c>
      <c r="T62" s="9">
        <v>3438</v>
      </c>
      <c r="U62" s="9">
        <v>18</v>
      </c>
      <c r="V62" s="9">
        <v>3387</v>
      </c>
      <c r="W62" s="11">
        <f t="shared" si="4"/>
        <v>1.4834205933682374E-2</v>
      </c>
      <c r="X62" s="9">
        <v>0</v>
      </c>
    </row>
    <row r="63" spans="1:26" x14ac:dyDescent="0.25">
      <c r="A63" s="9" t="s">
        <v>35</v>
      </c>
      <c r="B63" s="9" t="s">
        <v>18</v>
      </c>
      <c r="C63" s="8" t="str">
        <f>INDEX(calendrier!$C$3:$BC$23,MATCH(B63,calendrier!$B$3:$B$23,0),MATCH(A63,calendrier!$C$2:$BC$2,0))</f>
        <v>Rouge</v>
      </c>
      <c r="D63" s="9" t="s">
        <v>757</v>
      </c>
      <c r="E63" s="9">
        <v>12</v>
      </c>
      <c r="F63" s="9" t="str">
        <f>VLOOKUP(D63,référence!$A:$C,3,FALSE)</f>
        <v>UB tomate olive</v>
      </c>
      <c r="I63" s="9">
        <v>102144</v>
      </c>
      <c r="J63" s="9">
        <f t="shared" si="0"/>
        <v>29767</v>
      </c>
      <c r="K63" s="9">
        <f t="shared" si="1"/>
        <v>72377</v>
      </c>
      <c r="L63" s="9">
        <v>9995</v>
      </c>
      <c r="M63" s="9">
        <v>69</v>
      </c>
      <c r="N63" s="9">
        <v>9927</v>
      </c>
      <c r="O63" s="11">
        <f t="shared" si="2"/>
        <v>6.8034017008504252E-3</v>
      </c>
      <c r="P63" s="9">
        <v>4573</v>
      </c>
      <c r="Q63" s="9">
        <v>32</v>
      </c>
      <c r="R63" s="9">
        <v>4536</v>
      </c>
      <c r="S63" s="11">
        <f t="shared" si="3"/>
        <v>8.0909687294992341E-3</v>
      </c>
      <c r="T63" s="9">
        <v>15360</v>
      </c>
      <c r="U63" s="9">
        <v>131</v>
      </c>
      <c r="V63" s="9">
        <v>15304</v>
      </c>
      <c r="W63" s="11">
        <f t="shared" si="4"/>
        <v>3.6458333333333334E-3</v>
      </c>
      <c r="X63" s="9">
        <v>0</v>
      </c>
    </row>
    <row r="64" spans="1:26" x14ac:dyDescent="0.25">
      <c r="A64" s="9" t="s">
        <v>35</v>
      </c>
      <c r="B64" s="9" t="s">
        <v>19</v>
      </c>
      <c r="C64" s="8" t="str">
        <f>INDEX(calendrier!$C$3:$BC$23,MATCH(B64,calendrier!$B$3:$B$23,0),MATCH(A64,calendrier!$C$2:$BC$2,0))</f>
        <v>Bleu</v>
      </c>
      <c r="D64" s="9" t="s">
        <v>757</v>
      </c>
      <c r="E64" s="9">
        <v>12</v>
      </c>
      <c r="F64" s="9" t="str">
        <f>VLOOKUP(D64,référence!$A:$C,3,FALSE)</f>
        <v>UB tomate olive</v>
      </c>
      <c r="I64" s="9">
        <v>102144</v>
      </c>
      <c r="J64" s="9">
        <f t="shared" si="0"/>
        <v>67993</v>
      </c>
      <c r="K64" s="9">
        <f t="shared" si="1"/>
        <v>34151</v>
      </c>
      <c r="L64" s="9">
        <v>18544</v>
      </c>
      <c r="M64" s="9">
        <v>82</v>
      </c>
      <c r="N64" s="9">
        <v>18388</v>
      </c>
      <c r="O64" s="11">
        <f t="shared" si="2"/>
        <v>8.4124245038826578E-3</v>
      </c>
      <c r="P64" s="9">
        <v>17606</v>
      </c>
      <c r="Q64" s="9">
        <v>82</v>
      </c>
      <c r="R64" s="9">
        <v>17420</v>
      </c>
      <c r="S64" s="11">
        <f t="shared" si="3"/>
        <v>1.056458025673066E-2</v>
      </c>
      <c r="T64" s="9">
        <v>32343</v>
      </c>
      <c r="U64" s="9">
        <v>220</v>
      </c>
      <c r="V64" s="9">
        <v>32185</v>
      </c>
      <c r="W64" s="11">
        <f t="shared" si="4"/>
        <v>4.8851374331385462E-3</v>
      </c>
      <c r="X64" s="9">
        <v>0</v>
      </c>
      <c r="Y64" s="9">
        <v>130096</v>
      </c>
      <c r="Z64" s="9">
        <v>12</v>
      </c>
    </row>
    <row r="65" spans="1:26" x14ac:dyDescent="0.25">
      <c r="A65" s="9" t="s">
        <v>35</v>
      </c>
      <c r="B65" s="9" t="s">
        <v>20</v>
      </c>
      <c r="C65" s="8" t="str">
        <f>INDEX(calendrier!$C$3:$BC$23,MATCH(B65,calendrier!$B$3:$B$23,0),MATCH(A65,calendrier!$C$2:$BC$2,0))</f>
        <v>Vert</v>
      </c>
      <c r="D65" s="9" t="s">
        <v>358</v>
      </c>
      <c r="E65" s="9">
        <v>13</v>
      </c>
      <c r="F65" s="9" t="str">
        <f>VLOOKUP(D65,référence!$A:$C,3,FALSE)</f>
        <v>UB paella</v>
      </c>
      <c r="I65" s="9">
        <v>4608</v>
      </c>
      <c r="J65" s="9">
        <f t="shared" si="0"/>
        <v>7030</v>
      </c>
      <c r="K65" s="9">
        <f t="shared" si="1"/>
        <v>-2422</v>
      </c>
      <c r="L65" s="9">
        <v>0</v>
      </c>
      <c r="M65" s="9">
        <v>0</v>
      </c>
      <c r="N65" s="9">
        <v>0</v>
      </c>
      <c r="O65" s="11" t="str">
        <f t="shared" si="2"/>
        <v/>
      </c>
      <c r="P65" s="9">
        <v>0</v>
      </c>
      <c r="Q65" s="9">
        <v>0</v>
      </c>
      <c r="R65" s="9">
        <v>0</v>
      </c>
      <c r="S65" s="11" t="str">
        <f t="shared" si="3"/>
        <v/>
      </c>
      <c r="T65" s="9">
        <v>7167</v>
      </c>
      <c r="U65" s="9">
        <v>38</v>
      </c>
      <c r="V65" s="9">
        <v>7030</v>
      </c>
      <c r="W65" s="11">
        <f t="shared" si="4"/>
        <v>1.9115389981861308E-2</v>
      </c>
      <c r="X65" s="9">
        <v>2</v>
      </c>
    </row>
    <row r="66" spans="1:26" x14ac:dyDescent="0.25">
      <c r="A66" s="9" t="s">
        <v>35</v>
      </c>
      <c r="B66" s="9" t="s">
        <v>20</v>
      </c>
      <c r="C66" s="8" t="str">
        <f>INDEX(calendrier!$C$3:$BC$23,MATCH(B66,calendrier!$B$3:$B$23,0),MATCH(A66,calendrier!$C$2:$BC$2,0))</f>
        <v>Vert</v>
      </c>
      <c r="D66" s="9" t="s">
        <v>899</v>
      </c>
      <c r="E66" s="9">
        <v>14</v>
      </c>
      <c r="F66" s="9" t="str">
        <f>VLOOKUP(D66,référence!$A:$C,3,FALSE)</f>
        <v>UB paella</v>
      </c>
      <c r="I66" s="9">
        <v>17664</v>
      </c>
      <c r="J66" s="9">
        <f t="shared" si="0"/>
        <v>17736</v>
      </c>
      <c r="K66" s="9">
        <f t="shared" si="1"/>
        <v>-72</v>
      </c>
      <c r="L66" s="9">
        <v>8709</v>
      </c>
      <c r="M66" s="9">
        <v>86</v>
      </c>
      <c r="N66" s="9">
        <v>8494</v>
      </c>
      <c r="O66" s="11">
        <f t="shared" si="2"/>
        <v>2.4687105293374669E-2</v>
      </c>
      <c r="P66" s="9">
        <v>9453</v>
      </c>
      <c r="Q66" s="9">
        <v>81</v>
      </c>
      <c r="R66" s="9">
        <v>9242</v>
      </c>
      <c r="S66" s="11">
        <f t="shared" si="3"/>
        <v>2.2320956310166083E-2</v>
      </c>
      <c r="T66" s="9">
        <v>0</v>
      </c>
      <c r="U66" s="9">
        <v>0</v>
      </c>
      <c r="V66" s="9">
        <v>0</v>
      </c>
      <c r="W66" s="11" t="str">
        <f t="shared" si="4"/>
        <v/>
      </c>
      <c r="X66" s="9">
        <v>0</v>
      </c>
    </row>
    <row r="67" spans="1:26" x14ac:dyDescent="0.25">
      <c r="A67" s="9" t="s">
        <v>35</v>
      </c>
      <c r="B67" s="9" t="s">
        <v>20</v>
      </c>
      <c r="C67" s="8" t="str">
        <f>INDEX(calendrier!$C$3:$BC$23,MATCH(B67,calendrier!$B$3:$B$23,0),MATCH(A67,calendrier!$C$2:$BC$2,0))</f>
        <v>Vert</v>
      </c>
      <c r="D67" s="9" t="s">
        <v>885</v>
      </c>
      <c r="E67" s="9">
        <v>15</v>
      </c>
      <c r="F67" s="9" t="str">
        <f>VLOOKUP(D67,référence!$A:$C,3,FALSE)</f>
        <v>UB paella</v>
      </c>
      <c r="I67" s="9">
        <v>18432</v>
      </c>
      <c r="J67" s="9">
        <f t="shared" si="0"/>
        <v>20653</v>
      </c>
      <c r="K67" s="9">
        <f t="shared" si="1"/>
        <v>-2221</v>
      </c>
      <c r="L67" s="9">
        <v>6761</v>
      </c>
      <c r="M67" s="9">
        <v>168</v>
      </c>
      <c r="N67" s="9">
        <v>6553</v>
      </c>
      <c r="O67" s="11">
        <f t="shared" si="2"/>
        <v>3.0764679781097471E-2</v>
      </c>
      <c r="P67" s="9">
        <v>7310</v>
      </c>
      <c r="Q67" s="9">
        <v>157</v>
      </c>
      <c r="R67" s="9">
        <v>7123</v>
      </c>
      <c r="S67" s="11">
        <f t="shared" si="3"/>
        <v>2.5581395348837209E-2</v>
      </c>
      <c r="T67" s="9">
        <v>7048</v>
      </c>
      <c r="U67" s="9">
        <v>34</v>
      </c>
      <c r="V67" s="9">
        <v>6977</v>
      </c>
      <c r="W67" s="11">
        <f t="shared" si="4"/>
        <v>1.0073779795686719E-2</v>
      </c>
      <c r="X67" s="9">
        <v>0</v>
      </c>
    </row>
    <row r="68" spans="1:26" x14ac:dyDescent="0.25">
      <c r="A68" s="9" t="s">
        <v>35</v>
      </c>
      <c r="B68" s="9" t="s">
        <v>20</v>
      </c>
      <c r="C68" s="8" t="str">
        <f>INDEX(calendrier!$C$3:$BC$23,MATCH(B68,calendrier!$B$3:$B$23,0),MATCH(A68,calendrier!$C$2:$BC$2,0))</f>
        <v>Vert</v>
      </c>
      <c r="D68" s="9" t="s">
        <v>900</v>
      </c>
      <c r="E68" s="9">
        <v>16</v>
      </c>
      <c r="F68" s="9" t="str">
        <f>VLOOKUP(D68,référence!$A:$C,3,FALSE)</f>
        <v>UB paella</v>
      </c>
      <c r="I68" s="9">
        <v>80640</v>
      </c>
      <c r="J68" s="9">
        <f t="shared" si="0"/>
        <v>49288</v>
      </c>
      <c r="K68" s="9">
        <f t="shared" si="1"/>
        <v>31352</v>
      </c>
      <c r="L68" s="9">
        <v>14299</v>
      </c>
      <c r="M68" s="9">
        <v>244</v>
      </c>
      <c r="N68" s="9">
        <v>14018</v>
      </c>
      <c r="O68" s="11">
        <f t="shared" si="2"/>
        <v>1.9651723896775997E-2</v>
      </c>
      <c r="P68" s="9">
        <v>15506</v>
      </c>
      <c r="Q68" s="9">
        <v>128</v>
      </c>
      <c r="R68" s="9">
        <v>15352</v>
      </c>
      <c r="S68" s="11">
        <f t="shared" si="3"/>
        <v>9.9316393654069399E-3</v>
      </c>
      <c r="T68" s="9">
        <v>20156</v>
      </c>
      <c r="U68" s="9">
        <v>117</v>
      </c>
      <c r="V68" s="9">
        <v>19918</v>
      </c>
      <c r="W68" s="11">
        <f t="shared" si="4"/>
        <v>1.1807898392538202E-2</v>
      </c>
      <c r="X68" s="9">
        <v>0</v>
      </c>
    </row>
    <row r="69" spans="1:26" x14ac:dyDescent="0.25">
      <c r="A69" s="9" t="s">
        <v>35</v>
      </c>
      <c r="B69" s="9" t="s">
        <v>21</v>
      </c>
      <c r="C69" s="8" t="str">
        <f>INDEX(calendrier!$C$3:$BC$23,MATCH(B69,calendrier!$B$3:$B$23,0),MATCH(A69,calendrier!$C$2:$BC$2,0))</f>
        <v>Rouge</v>
      </c>
      <c r="D69" s="9" t="s">
        <v>900</v>
      </c>
      <c r="E69" s="9">
        <v>16</v>
      </c>
      <c r="F69" s="9" t="str">
        <f>VLOOKUP(D69,référence!$A:$C,3,FALSE)</f>
        <v>UB paella</v>
      </c>
      <c r="I69" s="9">
        <v>31352</v>
      </c>
      <c r="J69" s="9">
        <f t="shared" si="0"/>
        <v>22527</v>
      </c>
      <c r="K69" s="9">
        <f t="shared" si="1"/>
        <v>8825</v>
      </c>
      <c r="L69" s="9">
        <v>7280</v>
      </c>
      <c r="M69" s="9">
        <v>49</v>
      </c>
      <c r="N69" s="9">
        <v>7190</v>
      </c>
      <c r="O69" s="11">
        <f t="shared" si="2"/>
        <v>1.2362637362637362E-2</v>
      </c>
      <c r="P69" s="9">
        <v>7615</v>
      </c>
      <c r="Q69" s="9">
        <v>53</v>
      </c>
      <c r="R69" s="9">
        <v>7529</v>
      </c>
      <c r="S69" s="11">
        <f t="shared" si="3"/>
        <v>1.1293499671700591E-2</v>
      </c>
      <c r="T69" s="9">
        <v>7880</v>
      </c>
      <c r="U69" s="9">
        <v>19</v>
      </c>
      <c r="V69" s="9">
        <v>7808</v>
      </c>
      <c r="W69" s="11">
        <f t="shared" si="4"/>
        <v>9.1370558375634525E-3</v>
      </c>
      <c r="X69" s="9">
        <v>0</v>
      </c>
      <c r="Y69" s="9">
        <v>119025</v>
      </c>
      <c r="Z69" s="9">
        <v>12</v>
      </c>
    </row>
    <row r="70" spans="1:26" x14ac:dyDescent="0.25">
      <c r="A70" s="9" t="s">
        <v>35</v>
      </c>
      <c r="B70" s="9" t="s">
        <v>21</v>
      </c>
      <c r="C70" s="8" t="str">
        <f>INDEX(calendrier!$C$3:$BC$23,MATCH(B70,calendrier!$B$3:$B$23,0),MATCH(A70,calendrier!$C$2:$BC$2,0))</f>
        <v>Rouge</v>
      </c>
      <c r="D70" s="9" t="s">
        <v>882</v>
      </c>
      <c r="E70" s="9">
        <v>17</v>
      </c>
      <c r="F70" s="9" t="str">
        <f>VLOOKUP(D70,référence!$A:$C,3,FALSE)</f>
        <v>UB long grain</v>
      </c>
      <c r="I70" s="9">
        <v>23040</v>
      </c>
      <c r="J70" s="9">
        <f t="shared" si="0"/>
        <v>24529</v>
      </c>
      <c r="K70" s="9">
        <f t="shared" si="1"/>
        <v>-1489</v>
      </c>
      <c r="L70" s="9">
        <v>8799</v>
      </c>
      <c r="M70" s="9">
        <v>28</v>
      </c>
      <c r="N70" s="9">
        <v>8699</v>
      </c>
      <c r="O70" s="11">
        <f t="shared" si="2"/>
        <v>1.1364927832708262E-2</v>
      </c>
      <c r="P70" s="9">
        <v>8881</v>
      </c>
      <c r="Q70" s="9">
        <v>93</v>
      </c>
      <c r="R70" s="9">
        <v>8776</v>
      </c>
      <c r="S70" s="11">
        <f t="shared" si="3"/>
        <v>1.1822992906204257E-2</v>
      </c>
      <c r="T70" s="9">
        <v>7098</v>
      </c>
      <c r="U70" s="9">
        <v>51</v>
      </c>
      <c r="V70" s="9">
        <v>7054</v>
      </c>
      <c r="W70" s="11">
        <f t="shared" si="4"/>
        <v>6.1989292758523528E-3</v>
      </c>
      <c r="X70" s="9">
        <v>0</v>
      </c>
    </row>
    <row r="71" spans="1:26" x14ac:dyDescent="0.25">
      <c r="A71" s="9" t="s">
        <v>35</v>
      </c>
      <c r="B71" s="9" t="s">
        <v>21</v>
      </c>
      <c r="C71" s="8" t="str">
        <f>INDEX(calendrier!$C$3:$BC$23,MATCH(B71,calendrier!$B$3:$B$23,0),MATCH(A71,calendrier!$C$2:$BC$2,0))</f>
        <v>Rouge</v>
      </c>
      <c r="D71" s="9" t="s">
        <v>884</v>
      </c>
      <c r="E71" s="9">
        <v>18</v>
      </c>
      <c r="F71" s="9" t="str">
        <f>VLOOKUP(D71,référence!$A:$C,3,FALSE)</f>
        <v>UB long grain</v>
      </c>
      <c r="I71" s="9">
        <v>19968</v>
      </c>
      <c r="J71" s="9">
        <f t="shared" si="0"/>
        <v>20181</v>
      </c>
      <c r="K71" s="9">
        <f t="shared" si="1"/>
        <v>-213</v>
      </c>
      <c r="L71" s="9">
        <v>4482</v>
      </c>
      <c r="M71" s="9">
        <v>41</v>
      </c>
      <c r="N71" s="9">
        <v>4425</v>
      </c>
      <c r="O71" s="11">
        <f t="shared" si="2"/>
        <v>1.2717536813922356E-2</v>
      </c>
      <c r="P71" s="9">
        <v>5481</v>
      </c>
      <c r="Q71" s="9">
        <v>11</v>
      </c>
      <c r="R71" s="9">
        <v>5466</v>
      </c>
      <c r="S71" s="11">
        <f t="shared" si="3"/>
        <v>2.7367268746579091E-3</v>
      </c>
      <c r="T71" s="9">
        <v>10327</v>
      </c>
      <c r="U71" s="9">
        <v>49</v>
      </c>
      <c r="V71" s="9">
        <v>10290</v>
      </c>
      <c r="W71" s="11">
        <f t="shared" si="4"/>
        <v>3.5828410961557082E-3</v>
      </c>
      <c r="X71" s="9">
        <v>0</v>
      </c>
    </row>
    <row r="72" spans="1:26" x14ac:dyDescent="0.25">
      <c r="A72" s="9" t="s">
        <v>35</v>
      </c>
      <c r="B72" s="9" t="s">
        <v>21</v>
      </c>
      <c r="C72" s="8" t="str">
        <f>INDEX(calendrier!$C$3:$BC$23,MATCH(B72,calendrier!$B$3:$B$23,0),MATCH(A72,calendrier!$C$2:$BC$2,0))</f>
        <v>Rouge</v>
      </c>
      <c r="D72" s="9" t="s">
        <v>901</v>
      </c>
      <c r="E72" s="9">
        <v>19</v>
      </c>
      <c r="F72" s="9" t="str">
        <f>VLOOKUP(D72,référence!$A:$C,3,FALSE)</f>
        <v>UB long grain</v>
      </c>
      <c r="I72" s="9">
        <v>19968</v>
      </c>
      <c r="J72" s="9">
        <f t="shared" ref="J72:J135" si="5">SUM(N72,R72,V72)</f>
        <v>17311</v>
      </c>
      <c r="K72" s="9">
        <f t="shared" ref="K72:K135" si="6">I72-J72</f>
        <v>2657</v>
      </c>
      <c r="L72" s="9">
        <v>5719</v>
      </c>
      <c r="M72" s="9">
        <v>26</v>
      </c>
      <c r="N72" s="9">
        <v>5574</v>
      </c>
      <c r="O72" s="11">
        <f t="shared" ref="O72:O135" si="7">IFERROR(((L72-N72)/L72),"")</f>
        <v>2.535408288162266E-2</v>
      </c>
      <c r="P72" s="9">
        <v>5805</v>
      </c>
      <c r="Q72" s="9">
        <v>31</v>
      </c>
      <c r="R72" s="9">
        <v>5761</v>
      </c>
      <c r="S72" s="11">
        <f t="shared" ref="S72:S135" si="8">IFERROR(((P72-R72)/P72),"")</f>
        <v>7.5796726959517658E-3</v>
      </c>
      <c r="T72" s="9">
        <v>6080</v>
      </c>
      <c r="U72" s="9">
        <v>58</v>
      </c>
      <c r="V72" s="9">
        <v>5976</v>
      </c>
      <c r="W72" s="11">
        <f t="shared" ref="W72:W135" si="9">IFERROR(((T72-V72)/T72),"")</f>
        <v>1.7105263157894738E-2</v>
      </c>
      <c r="X72" s="9">
        <v>0</v>
      </c>
    </row>
    <row r="73" spans="1:26" x14ac:dyDescent="0.25">
      <c r="A73" s="9" t="s">
        <v>35</v>
      </c>
      <c r="B73" s="9" t="s">
        <v>22</v>
      </c>
      <c r="C73" s="8" t="str">
        <f>INDEX(calendrier!$C$3:$BC$23,MATCH(B73,calendrier!$B$3:$B$23,0),MATCH(A73,calendrier!$C$2:$BC$2,0))</f>
        <v>Orange</v>
      </c>
      <c r="D73" s="9" t="s">
        <v>199</v>
      </c>
      <c r="E73" s="9">
        <v>19</v>
      </c>
      <c r="F73" s="9" t="str">
        <f>VLOOKUP(D73,référence!$A:$C,3,FALSE)</f>
        <v>UB long grain</v>
      </c>
      <c r="I73" s="9">
        <v>2657</v>
      </c>
      <c r="J73" s="9">
        <f t="shared" si="5"/>
        <v>3278</v>
      </c>
      <c r="K73" s="9">
        <f t="shared" si="6"/>
        <v>-621</v>
      </c>
      <c r="L73" s="9">
        <v>1159</v>
      </c>
      <c r="M73" s="9">
        <v>63</v>
      </c>
      <c r="N73" s="9">
        <v>1119</v>
      </c>
      <c r="O73" s="11">
        <f t="shared" si="7"/>
        <v>3.4512510785159621E-2</v>
      </c>
      <c r="P73" s="9">
        <v>1137</v>
      </c>
      <c r="Q73" s="9">
        <v>7</v>
      </c>
      <c r="R73" s="9">
        <v>1130</v>
      </c>
      <c r="S73" s="11">
        <f t="shared" si="8"/>
        <v>6.156552330694811E-3</v>
      </c>
      <c r="T73" s="9">
        <v>1042</v>
      </c>
      <c r="U73" s="9">
        <v>14</v>
      </c>
      <c r="V73" s="9">
        <v>1029</v>
      </c>
      <c r="W73" s="11">
        <f t="shared" si="9"/>
        <v>1.2476007677543186E-2</v>
      </c>
      <c r="X73" s="9">
        <v>0</v>
      </c>
    </row>
    <row r="74" spans="1:26" x14ac:dyDescent="0.25">
      <c r="A74" s="9" t="s">
        <v>35</v>
      </c>
      <c r="B74" s="9" t="s">
        <v>22</v>
      </c>
      <c r="C74" s="8" t="str">
        <f>INDEX(calendrier!$C$3:$BC$23,MATCH(B74,calendrier!$B$3:$B$23,0),MATCH(A74,calendrier!$C$2:$BC$2,0))</f>
        <v>Orange</v>
      </c>
      <c r="D74" s="9" t="s">
        <v>361</v>
      </c>
      <c r="E74" s="9">
        <v>20</v>
      </c>
      <c r="F74" s="9" t="str">
        <f>VLOOKUP(D74,référence!$A:$C,3,FALSE)</f>
        <v>UB long grain</v>
      </c>
      <c r="I74" s="9">
        <v>55296</v>
      </c>
      <c r="J74" s="9">
        <f t="shared" si="5"/>
        <v>52817</v>
      </c>
      <c r="K74" s="9">
        <f t="shared" si="6"/>
        <v>2479</v>
      </c>
      <c r="L74" s="9">
        <v>18101</v>
      </c>
      <c r="M74" s="9">
        <v>57</v>
      </c>
      <c r="N74" s="9">
        <v>17908</v>
      </c>
      <c r="O74" s="11">
        <f t="shared" si="7"/>
        <v>1.0662394342853985E-2</v>
      </c>
      <c r="P74" s="9">
        <v>17189</v>
      </c>
      <c r="Q74" s="9">
        <v>44</v>
      </c>
      <c r="R74" s="9">
        <v>17110</v>
      </c>
      <c r="S74" s="11">
        <f t="shared" si="8"/>
        <v>4.5959625341788352E-3</v>
      </c>
      <c r="T74" s="9">
        <v>17888</v>
      </c>
      <c r="U74" s="9">
        <v>129</v>
      </c>
      <c r="V74" s="9">
        <v>17799</v>
      </c>
      <c r="W74" s="11">
        <f t="shared" si="9"/>
        <v>4.9754025044722715E-3</v>
      </c>
      <c r="X74" s="9">
        <v>0</v>
      </c>
    </row>
    <row r="75" spans="1:26" x14ac:dyDescent="0.25">
      <c r="A75" s="9" t="s">
        <v>35</v>
      </c>
      <c r="B75" s="9" t="s">
        <v>22</v>
      </c>
      <c r="C75" s="8" t="str">
        <f>INDEX(calendrier!$C$3:$BC$23,MATCH(B75,calendrier!$B$3:$B$23,0),MATCH(A75,calendrier!$C$2:$BC$2,0))</f>
        <v>Orange</v>
      </c>
      <c r="D75" s="9" t="s">
        <v>883</v>
      </c>
      <c r="E75" s="9">
        <v>21</v>
      </c>
      <c r="F75" s="9" t="str">
        <f>VLOOKUP(D75,référence!$A:$C,3,FALSE)</f>
        <v>UB long grain</v>
      </c>
      <c r="I75" s="9">
        <v>49152</v>
      </c>
      <c r="J75" s="9">
        <f t="shared" si="5"/>
        <v>27540</v>
      </c>
      <c r="K75" s="9">
        <f t="shared" si="6"/>
        <v>21612</v>
      </c>
      <c r="L75" s="9">
        <v>5016</v>
      </c>
      <c r="M75" s="9">
        <v>83</v>
      </c>
      <c r="N75" s="9">
        <v>4896</v>
      </c>
      <c r="O75" s="11">
        <f t="shared" si="7"/>
        <v>2.3923444976076555E-2</v>
      </c>
      <c r="P75" s="9">
        <v>7691</v>
      </c>
      <c r="Q75" s="9">
        <v>89</v>
      </c>
      <c r="R75" s="9">
        <v>7603</v>
      </c>
      <c r="S75" s="11">
        <f t="shared" si="8"/>
        <v>1.1441945130672215E-2</v>
      </c>
      <c r="T75" s="9">
        <v>15120</v>
      </c>
      <c r="U75" s="9">
        <v>47</v>
      </c>
      <c r="V75" s="9">
        <v>15041</v>
      </c>
      <c r="W75" s="11">
        <f t="shared" si="9"/>
        <v>5.2248677248677251E-3</v>
      </c>
      <c r="X75" s="9">
        <v>0</v>
      </c>
    </row>
    <row r="76" spans="1:26" x14ac:dyDescent="0.25">
      <c r="A76" s="9" t="s">
        <v>35</v>
      </c>
      <c r="B76" s="9" t="s">
        <v>23</v>
      </c>
      <c r="C76" s="8" t="str">
        <f>INDEX(calendrier!$C$3:$BC$23,MATCH(B76,calendrier!$B$3:$B$23,0),MATCH(A76,calendrier!$C$2:$BC$2,0))</f>
        <v>Vert</v>
      </c>
      <c r="D76" s="9" t="s">
        <v>763</v>
      </c>
      <c r="E76" s="9">
        <v>21</v>
      </c>
      <c r="F76" s="9" t="str">
        <f>VLOOKUP(D76,référence!$A:$C,3,FALSE)</f>
        <v>UB long grain</v>
      </c>
      <c r="I76" s="9">
        <v>21612</v>
      </c>
      <c r="J76" s="9">
        <f t="shared" si="5"/>
        <v>26820</v>
      </c>
      <c r="K76" s="9">
        <f t="shared" si="6"/>
        <v>-5208</v>
      </c>
      <c r="L76" s="9">
        <v>8532</v>
      </c>
      <c r="M76" s="9">
        <v>36</v>
      </c>
      <c r="N76" s="9">
        <v>8452</v>
      </c>
      <c r="O76" s="11">
        <f t="shared" si="7"/>
        <v>9.3764650726676051E-3</v>
      </c>
      <c r="P76" s="9">
        <v>8596</v>
      </c>
      <c r="Q76" s="9">
        <v>34</v>
      </c>
      <c r="R76" s="9">
        <v>8575</v>
      </c>
      <c r="S76" s="11">
        <f t="shared" si="8"/>
        <v>2.4429967426710096E-3</v>
      </c>
      <c r="T76" s="9">
        <v>9857</v>
      </c>
      <c r="U76" s="9">
        <v>29</v>
      </c>
      <c r="V76" s="9">
        <v>9793</v>
      </c>
      <c r="W76" s="11">
        <f t="shared" si="9"/>
        <v>6.4928477224307597E-3</v>
      </c>
      <c r="X76" s="9">
        <v>0</v>
      </c>
      <c r="Y76" s="9">
        <v>173857</v>
      </c>
      <c r="Z76" s="9">
        <v>26</v>
      </c>
    </row>
    <row r="77" spans="1:26" x14ac:dyDescent="0.25">
      <c r="A77" s="9" t="s">
        <v>35</v>
      </c>
      <c r="B77" s="9" t="s">
        <v>23</v>
      </c>
      <c r="C77" s="8" t="str">
        <f>INDEX(calendrier!$C$3:$BC$23,MATCH(B77,calendrier!$B$3:$B$23,0),MATCH(A77,calendrier!$C$2:$BC$2,0))</f>
        <v>Vert</v>
      </c>
      <c r="D77" s="9" t="s">
        <v>453</v>
      </c>
      <c r="E77" s="9">
        <v>22</v>
      </c>
      <c r="F77" s="9" t="str">
        <f>VLOOKUP(D77,référence!$A:$C,3,FALSE)</f>
        <v>UB mexicain</v>
      </c>
      <c r="I77" s="9">
        <v>99072</v>
      </c>
      <c r="J77" s="9">
        <f t="shared" si="5"/>
        <v>66142</v>
      </c>
      <c r="K77" s="9">
        <f t="shared" si="6"/>
        <v>32930</v>
      </c>
      <c r="L77" s="9">
        <v>21462</v>
      </c>
      <c r="M77" s="9">
        <v>469</v>
      </c>
      <c r="N77" s="9">
        <v>21134</v>
      </c>
      <c r="O77" s="11">
        <f t="shared" si="7"/>
        <v>1.5282825458950704E-2</v>
      </c>
      <c r="P77" s="9">
        <v>21858</v>
      </c>
      <c r="Q77" s="9">
        <v>128</v>
      </c>
      <c r="R77" s="9">
        <v>21672</v>
      </c>
      <c r="S77" s="11">
        <f t="shared" si="8"/>
        <v>8.509470216854241E-3</v>
      </c>
      <c r="T77" s="9">
        <v>23630</v>
      </c>
      <c r="U77" s="9">
        <v>18</v>
      </c>
      <c r="V77" s="9">
        <v>23336</v>
      </c>
      <c r="W77" s="11">
        <f t="shared" si="9"/>
        <v>1.2441811256876852E-2</v>
      </c>
      <c r="X77" s="9">
        <v>0</v>
      </c>
    </row>
    <row r="78" spans="1:26" x14ac:dyDescent="0.25">
      <c r="A78" s="9" t="s">
        <v>35</v>
      </c>
      <c r="B78" s="9" t="s">
        <v>24</v>
      </c>
      <c r="C78" s="8" t="str">
        <f>INDEX(calendrier!$C$3:$BC$23,MATCH(B78,calendrier!$B$3:$B$23,0),MATCH(A78,calendrier!$C$2:$BC$2,0))</f>
        <v>Bleu</v>
      </c>
      <c r="D78" s="9" t="s">
        <v>453</v>
      </c>
      <c r="E78" s="9">
        <v>22</v>
      </c>
      <c r="F78" s="9" t="str">
        <f>VLOOKUP(D78,référence!$A:$C,3,FALSE)</f>
        <v>UB mexicain</v>
      </c>
      <c r="I78" s="9">
        <v>32930</v>
      </c>
      <c r="J78" s="9">
        <f t="shared" si="5"/>
        <v>30691</v>
      </c>
      <c r="K78" s="9">
        <f t="shared" si="6"/>
        <v>2239</v>
      </c>
      <c r="L78" s="9">
        <v>10011</v>
      </c>
      <c r="M78" s="9">
        <v>10</v>
      </c>
      <c r="N78" s="9">
        <v>9864</v>
      </c>
      <c r="O78" s="11">
        <f t="shared" si="7"/>
        <v>1.4683847767455798E-2</v>
      </c>
      <c r="P78" s="9">
        <v>9749</v>
      </c>
      <c r="Q78" s="9">
        <v>96</v>
      </c>
      <c r="R78" s="9">
        <v>9656</v>
      </c>
      <c r="S78" s="11">
        <f t="shared" si="8"/>
        <v>9.5394399425582106E-3</v>
      </c>
      <c r="T78" s="9">
        <v>11235</v>
      </c>
      <c r="U78" s="9">
        <v>18</v>
      </c>
      <c r="V78" s="9">
        <v>11171</v>
      </c>
      <c r="W78" s="11">
        <f t="shared" si="9"/>
        <v>5.6964842011570987E-3</v>
      </c>
      <c r="X78" s="9">
        <v>0</v>
      </c>
      <c r="Y78" s="9">
        <v>97699</v>
      </c>
      <c r="Z78" s="9">
        <v>8</v>
      </c>
    </row>
    <row r="79" spans="1:26" x14ac:dyDescent="0.25">
      <c r="A79" s="9" t="s">
        <v>35</v>
      </c>
      <c r="B79" s="9" t="s">
        <v>24</v>
      </c>
      <c r="C79" s="8" t="str">
        <f>INDEX(calendrier!$C$3:$BC$23,MATCH(B79,calendrier!$B$3:$B$23,0),MATCH(A79,calendrier!$C$2:$BC$2,0))</f>
        <v>Bleu</v>
      </c>
      <c r="D79" s="9" t="s">
        <v>493</v>
      </c>
      <c r="E79" s="9">
        <v>23</v>
      </c>
      <c r="F79" s="9" t="str">
        <f>VLOOKUP(D79,référence!$A:$C,3,FALSE)</f>
        <v>UB risi bisi</v>
      </c>
      <c r="I79" s="9">
        <v>9200</v>
      </c>
      <c r="J79" s="9">
        <f t="shared" si="5"/>
        <v>10363</v>
      </c>
      <c r="K79" s="9">
        <f t="shared" si="6"/>
        <v>-1163</v>
      </c>
      <c r="L79" s="9">
        <v>5234</v>
      </c>
      <c r="M79" s="9">
        <v>34</v>
      </c>
      <c r="N79" s="9">
        <v>5117</v>
      </c>
      <c r="O79" s="11">
        <f t="shared" si="7"/>
        <v>2.2353840275124187E-2</v>
      </c>
      <c r="P79" s="9">
        <v>5305</v>
      </c>
      <c r="Q79" s="9">
        <v>49</v>
      </c>
      <c r="R79" s="9">
        <v>5246</v>
      </c>
      <c r="S79" s="11">
        <f t="shared" si="8"/>
        <v>1.1121583411875588E-2</v>
      </c>
      <c r="T79" s="9">
        <v>0</v>
      </c>
      <c r="U79" s="9">
        <v>0</v>
      </c>
      <c r="V79" s="9">
        <v>0</v>
      </c>
      <c r="W79" s="11" t="str">
        <f t="shared" si="9"/>
        <v/>
      </c>
      <c r="X79" s="9">
        <v>0</v>
      </c>
    </row>
    <row r="80" spans="1:26" x14ac:dyDescent="0.25">
      <c r="A80" s="9" t="s">
        <v>35</v>
      </c>
      <c r="B80" s="9" t="s">
        <v>24</v>
      </c>
      <c r="C80" s="8" t="str">
        <f>INDEX(calendrier!$C$3:$BC$23,MATCH(B80,calendrier!$B$3:$B$23,0),MATCH(A80,calendrier!$C$2:$BC$2,0))</f>
        <v>Bleu</v>
      </c>
      <c r="D80" s="9" t="s">
        <v>455</v>
      </c>
      <c r="E80" s="9">
        <v>24</v>
      </c>
      <c r="F80" s="9" t="str">
        <f>VLOOKUP(D80,référence!$A:$C,3,FALSE)</f>
        <v>UB risi bisi</v>
      </c>
      <c r="I80" s="9">
        <v>94464</v>
      </c>
      <c r="J80" s="9">
        <f t="shared" si="5"/>
        <v>46141</v>
      </c>
      <c r="K80" s="9">
        <f t="shared" si="6"/>
        <v>48323</v>
      </c>
      <c r="L80" s="9">
        <v>14041</v>
      </c>
      <c r="M80" s="9">
        <v>55</v>
      </c>
      <c r="N80" s="9">
        <v>13613</v>
      </c>
      <c r="O80" s="11">
        <f t="shared" si="7"/>
        <v>3.0482159390356811E-2</v>
      </c>
      <c r="P80" s="9">
        <v>15021</v>
      </c>
      <c r="Q80" s="9">
        <v>135</v>
      </c>
      <c r="R80" s="9">
        <v>14916</v>
      </c>
      <c r="S80" s="11">
        <f t="shared" si="8"/>
        <v>6.9902137008188538E-3</v>
      </c>
      <c r="T80" s="9">
        <v>17917</v>
      </c>
      <c r="U80" s="9">
        <v>205</v>
      </c>
      <c r="V80" s="9">
        <v>17612</v>
      </c>
      <c r="W80" s="11">
        <f t="shared" si="9"/>
        <v>1.7022939108109616E-2</v>
      </c>
      <c r="X80" s="9">
        <v>0</v>
      </c>
    </row>
    <row r="81" spans="1:26" x14ac:dyDescent="0.25">
      <c r="A81" s="9" t="s">
        <v>35</v>
      </c>
      <c r="B81" s="9" t="s">
        <v>25</v>
      </c>
      <c r="C81" s="8" t="str">
        <f>INDEX(calendrier!$C$3:$BC$23,MATCH(B81,calendrier!$B$3:$B$23,0),MATCH(A81,calendrier!$C$2:$BC$2,0))</f>
        <v>Orange</v>
      </c>
      <c r="D81" s="9" t="s">
        <v>455</v>
      </c>
      <c r="E81" s="9">
        <v>24</v>
      </c>
      <c r="F81" s="9" t="str">
        <f>VLOOKUP(D81,référence!$A:$C,3,FALSE)</f>
        <v>UB risi bisi</v>
      </c>
      <c r="I81" s="9">
        <v>48323</v>
      </c>
      <c r="J81" s="9">
        <f t="shared" si="5"/>
        <v>42508</v>
      </c>
      <c r="K81" s="9">
        <f t="shared" si="6"/>
        <v>5815</v>
      </c>
      <c r="L81" s="9">
        <v>16245</v>
      </c>
      <c r="M81" s="9">
        <v>54</v>
      </c>
      <c r="N81" s="9">
        <v>16049</v>
      </c>
      <c r="O81" s="11">
        <f t="shared" si="7"/>
        <v>1.2065250846414282E-2</v>
      </c>
      <c r="P81" s="9">
        <v>14447</v>
      </c>
      <c r="Q81" s="9">
        <v>165</v>
      </c>
      <c r="R81" s="9">
        <v>14184</v>
      </c>
      <c r="S81" s="11">
        <f t="shared" si="8"/>
        <v>1.8204471516577836E-2</v>
      </c>
      <c r="T81" s="9">
        <v>12469</v>
      </c>
      <c r="U81" s="9">
        <v>148</v>
      </c>
      <c r="V81" s="9">
        <v>12275</v>
      </c>
      <c r="W81" s="11">
        <f t="shared" si="9"/>
        <v>1.5558585291522977E-2</v>
      </c>
      <c r="X81" s="9">
        <v>0</v>
      </c>
      <c r="Y81" s="9">
        <v>100625</v>
      </c>
      <c r="Z81" s="9">
        <v>6</v>
      </c>
    </row>
    <row r="82" spans="1:26" x14ac:dyDescent="0.25">
      <c r="A82" s="9" t="s">
        <v>35</v>
      </c>
      <c r="B82" s="9" t="s">
        <v>25</v>
      </c>
      <c r="C82" s="8" t="str">
        <f>INDEX(calendrier!$C$3:$BC$23,MATCH(B82,calendrier!$B$3:$B$23,0),MATCH(A82,calendrier!$C$2:$BC$2,0))</f>
        <v>Orange</v>
      </c>
      <c r="D82" s="9" t="s">
        <v>385</v>
      </c>
      <c r="E82" s="9">
        <v>25</v>
      </c>
      <c r="F82" s="9" t="str">
        <f>VLOOKUP(D82,référence!$A:$C,3,FALSE)</f>
        <v>UB basmati jasmin</v>
      </c>
      <c r="I82" s="9">
        <v>5376</v>
      </c>
      <c r="J82" s="9">
        <f t="shared" si="5"/>
        <v>6815</v>
      </c>
      <c r="K82" s="9">
        <f t="shared" si="6"/>
        <v>-1439</v>
      </c>
      <c r="L82" s="9">
        <v>2750</v>
      </c>
      <c r="M82" s="9">
        <v>10</v>
      </c>
      <c r="N82" s="9">
        <v>2643</v>
      </c>
      <c r="O82" s="11">
        <f t="shared" si="7"/>
        <v>3.8909090909090907E-2</v>
      </c>
      <c r="P82" s="9">
        <v>4321</v>
      </c>
      <c r="Q82" s="9">
        <v>18</v>
      </c>
      <c r="R82" s="9">
        <v>4172</v>
      </c>
      <c r="S82" s="11">
        <f t="shared" si="8"/>
        <v>3.4482758620689655E-2</v>
      </c>
      <c r="T82" s="9">
        <v>0</v>
      </c>
      <c r="U82" s="9">
        <v>0</v>
      </c>
      <c r="V82" s="9">
        <v>0</v>
      </c>
      <c r="W82" s="11" t="str">
        <f t="shared" si="9"/>
        <v/>
      </c>
      <c r="X82" s="9">
        <v>0</v>
      </c>
    </row>
    <row r="83" spans="1:26" x14ac:dyDescent="0.25">
      <c r="A83" s="9" t="s">
        <v>35</v>
      </c>
      <c r="B83" s="9" t="s">
        <v>25</v>
      </c>
      <c r="C83" s="8" t="str">
        <f>INDEX(calendrier!$C$3:$BC$23,MATCH(B83,calendrier!$B$3:$B$23,0),MATCH(A83,calendrier!$C$2:$BC$2,0))</f>
        <v>Orange</v>
      </c>
      <c r="D83" s="9" t="s">
        <v>243</v>
      </c>
      <c r="E83" s="9">
        <v>26</v>
      </c>
      <c r="F83" s="9" t="str">
        <f>VLOOKUP(D83,référence!$A:$C,3,FALSE)</f>
        <v>UB basmati jasmin</v>
      </c>
      <c r="I83" s="9">
        <v>58368</v>
      </c>
      <c r="J83" s="9">
        <f t="shared" si="5"/>
        <v>39677</v>
      </c>
      <c r="K83" s="9">
        <f t="shared" si="6"/>
        <v>18691</v>
      </c>
      <c r="L83" s="9">
        <v>11725</v>
      </c>
      <c r="M83" s="9">
        <v>22</v>
      </c>
      <c r="N83" s="9">
        <v>11646</v>
      </c>
      <c r="O83" s="11">
        <f t="shared" si="7"/>
        <v>6.7377398720682305E-3</v>
      </c>
      <c r="P83" s="9">
        <v>11721</v>
      </c>
      <c r="Q83" s="9">
        <v>93</v>
      </c>
      <c r="R83" s="9">
        <v>11643</v>
      </c>
      <c r="S83" s="11">
        <f t="shared" si="8"/>
        <v>6.6547222933196828E-3</v>
      </c>
      <c r="T83" s="9">
        <v>16652</v>
      </c>
      <c r="U83" s="9">
        <v>27</v>
      </c>
      <c r="V83" s="9">
        <v>16388</v>
      </c>
      <c r="W83" s="11">
        <f t="shared" si="9"/>
        <v>1.5853951477300024E-2</v>
      </c>
      <c r="X83" s="9">
        <v>0</v>
      </c>
    </row>
    <row r="84" spans="1:26" x14ac:dyDescent="0.25">
      <c r="A84" s="9" t="s">
        <v>35</v>
      </c>
      <c r="B84" s="9" t="s">
        <v>26</v>
      </c>
      <c r="C84" s="8" t="str">
        <f>INDEX(calendrier!$C$3:$BC$23,MATCH(B84,calendrier!$B$3:$B$23,0),MATCH(A84,calendrier!$C$2:$BC$2,0))</f>
        <v>Vert</v>
      </c>
      <c r="D84" s="9" t="s">
        <v>902</v>
      </c>
      <c r="E84" s="9">
        <v>26</v>
      </c>
      <c r="F84" s="9" t="str">
        <f>VLOOKUP(D84,référence!$A:$C,3,FALSE)</f>
        <v>UB basmati jasmin</v>
      </c>
      <c r="I84" s="9">
        <v>18691</v>
      </c>
      <c r="J84" s="9">
        <f t="shared" si="5"/>
        <v>16771</v>
      </c>
      <c r="K84" s="9">
        <f t="shared" si="6"/>
        <v>1920</v>
      </c>
      <c r="L84" s="9">
        <v>5255</v>
      </c>
      <c r="M84" s="9">
        <v>12</v>
      </c>
      <c r="N84" s="9">
        <v>5213</v>
      </c>
      <c r="O84" s="11">
        <f t="shared" si="7"/>
        <v>7.9923882017126548E-3</v>
      </c>
      <c r="P84" s="9">
        <v>5972</v>
      </c>
      <c r="Q84" s="9">
        <v>29</v>
      </c>
      <c r="R84" s="9">
        <v>5923</v>
      </c>
      <c r="S84" s="11">
        <f t="shared" si="8"/>
        <v>8.2049564634963153E-3</v>
      </c>
      <c r="T84" s="9">
        <v>5710</v>
      </c>
      <c r="U84" s="9">
        <v>147</v>
      </c>
      <c r="V84" s="9">
        <v>5635</v>
      </c>
      <c r="W84" s="11">
        <f t="shared" si="9"/>
        <v>1.3134851138353765E-2</v>
      </c>
      <c r="X84" s="9">
        <v>0</v>
      </c>
      <c r="Y84" s="9">
        <v>63858</v>
      </c>
      <c r="Z84" s="9">
        <v>9</v>
      </c>
    </row>
    <row r="85" spans="1:26" x14ac:dyDescent="0.25">
      <c r="A85" s="9" t="s">
        <v>35</v>
      </c>
      <c r="B85" s="9" t="s">
        <v>26</v>
      </c>
      <c r="C85" s="8" t="str">
        <f>INDEX(calendrier!$C$3:$BC$23,MATCH(B85,calendrier!$B$3:$B$23,0),MATCH(A85,calendrier!$C$2:$BC$2,0))</f>
        <v>Vert</v>
      </c>
      <c r="D85" s="9" t="s">
        <v>903</v>
      </c>
      <c r="E85" s="9">
        <v>27</v>
      </c>
      <c r="F85" s="9" t="str">
        <f>VLOOKUP(D85,référence!$A:$C,3,FALSE)</f>
        <v>UB djuvec</v>
      </c>
      <c r="I85" s="9">
        <v>156672</v>
      </c>
      <c r="J85" s="9">
        <f t="shared" si="5"/>
        <v>78007</v>
      </c>
      <c r="K85" s="9">
        <f t="shared" si="6"/>
        <v>78665</v>
      </c>
      <c r="L85" s="9">
        <v>27340</v>
      </c>
      <c r="M85" s="9">
        <v>98</v>
      </c>
      <c r="N85" s="9">
        <v>27068</v>
      </c>
      <c r="O85" s="11">
        <f t="shared" si="7"/>
        <v>9.9487929773226045E-3</v>
      </c>
      <c r="P85" s="9">
        <v>27013</v>
      </c>
      <c r="Q85" s="9">
        <v>219</v>
      </c>
      <c r="R85" s="9">
        <v>26717</v>
      </c>
      <c r="S85" s="11">
        <f t="shared" si="8"/>
        <v>1.0957687039573538E-2</v>
      </c>
      <c r="T85" s="9">
        <v>24536</v>
      </c>
      <c r="U85" s="9">
        <v>145</v>
      </c>
      <c r="V85" s="9">
        <v>24222</v>
      </c>
      <c r="W85" s="11">
        <f t="shared" si="9"/>
        <v>1.2797522008477339E-2</v>
      </c>
      <c r="X85" s="9">
        <v>2</v>
      </c>
    </row>
    <row r="86" spans="1:26" x14ac:dyDescent="0.25">
      <c r="A86" s="9" t="s">
        <v>35</v>
      </c>
      <c r="B86" s="9" t="s">
        <v>27</v>
      </c>
      <c r="C86" s="8" t="str">
        <f>INDEX(calendrier!$C$3:$BC$23,MATCH(B86,calendrier!$B$3:$B$23,0),MATCH(A86,calendrier!$C$2:$BC$2,0))</f>
        <v>Bleu</v>
      </c>
      <c r="D86" s="9" t="s">
        <v>829</v>
      </c>
      <c r="E86" s="9">
        <v>27</v>
      </c>
      <c r="F86" s="9" t="str">
        <f>VLOOKUP(D86,référence!$A:$C,3,FALSE)</f>
        <v>UB djuvec</v>
      </c>
      <c r="I86" s="9">
        <v>156672</v>
      </c>
      <c r="J86" s="9">
        <f t="shared" si="5"/>
        <v>76432</v>
      </c>
      <c r="K86" s="9">
        <f t="shared" si="6"/>
        <v>80240</v>
      </c>
      <c r="L86" s="9">
        <v>23807</v>
      </c>
      <c r="M86" s="9">
        <v>154</v>
      </c>
      <c r="N86" s="9">
        <v>23626</v>
      </c>
      <c r="O86" s="11">
        <f t="shared" si="7"/>
        <v>7.6028058974251271E-3</v>
      </c>
      <c r="P86" s="9">
        <v>23557</v>
      </c>
      <c r="Q86" s="9">
        <v>237</v>
      </c>
      <c r="R86" s="9">
        <v>23201</v>
      </c>
      <c r="S86" s="11">
        <f t="shared" si="8"/>
        <v>1.5112280850702551E-2</v>
      </c>
      <c r="T86" s="9">
        <v>29866</v>
      </c>
      <c r="U86" s="9">
        <v>211</v>
      </c>
      <c r="V86" s="9">
        <v>29605</v>
      </c>
      <c r="W86" s="11">
        <f t="shared" si="9"/>
        <v>8.739034353445389E-3</v>
      </c>
      <c r="X86" s="9">
        <v>2</v>
      </c>
      <c r="Y86" s="9">
        <v>155870</v>
      </c>
      <c r="Z86" s="9">
        <v>14</v>
      </c>
    </row>
    <row r="87" spans="1:26" x14ac:dyDescent="0.25">
      <c r="A87" s="9" t="s">
        <v>35</v>
      </c>
      <c r="B87" s="9" t="s">
        <v>27</v>
      </c>
      <c r="C87" s="8" t="str">
        <f>INDEX(calendrier!$C$3:$BC$23,MATCH(B87,calendrier!$B$3:$B$23,0),MATCH(A87,calendrier!$C$2:$BC$2,0))</f>
        <v>Bleu</v>
      </c>
      <c r="D87" s="9" t="s">
        <v>363</v>
      </c>
      <c r="E87" s="9">
        <v>28</v>
      </c>
      <c r="F87" s="9" t="str">
        <f>VLOOKUP(D87,référence!$A:$C,3,FALSE)</f>
        <v>UB basmati</v>
      </c>
      <c r="I87" s="9">
        <v>5376</v>
      </c>
      <c r="J87" s="9">
        <f t="shared" si="5"/>
        <v>1560</v>
      </c>
      <c r="K87" s="9">
        <f t="shared" si="6"/>
        <v>3816</v>
      </c>
      <c r="L87" s="9">
        <v>685</v>
      </c>
      <c r="M87" s="9">
        <v>22</v>
      </c>
      <c r="N87" s="9">
        <v>609</v>
      </c>
      <c r="O87" s="11">
        <f t="shared" si="7"/>
        <v>0.11094890510948906</v>
      </c>
      <c r="P87" s="9">
        <v>1019</v>
      </c>
      <c r="Q87" s="9">
        <v>28</v>
      </c>
      <c r="R87" s="9">
        <v>951</v>
      </c>
      <c r="S87" s="11">
        <f t="shared" si="8"/>
        <v>6.6732090284592732E-2</v>
      </c>
      <c r="T87" s="9">
        <v>0</v>
      </c>
      <c r="U87" s="9">
        <v>0</v>
      </c>
      <c r="V87" s="9">
        <v>0</v>
      </c>
      <c r="W87" s="11" t="str">
        <f t="shared" si="9"/>
        <v/>
      </c>
      <c r="X87" s="9">
        <v>0</v>
      </c>
    </row>
    <row r="88" spans="1:26" x14ac:dyDescent="0.25">
      <c r="A88" s="9" t="s">
        <v>35</v>
      </c>
      <c r="B88" s="9" t="s">
        <v>28</v>
      </c>
      <c r="C88" s="8" t="str">
        <f>INDEX(calendrier!$C$3:$BC$23,MATCH(B88,calendrier!$B$3:$B$23,0),MATCH(A88,calendrier!$C$2:$BC$2,0))</f>
        <v>Rouge</v>
      </c>
      <c r="D88" s="9" t="s">
        <v>363</v>
      </c>
      <c r="E88" s="9">
        <v>28</v>
      </c>
      <c r="F88" s="9" t="str">
        <f>VLOOKUP(D88,référence!$A:$C,3,FALSE)</f>
        <v>UB basmati</v>
      </c>
      <c r="I88" s="9">
        <v>3816</v>
      </c>
      <c r="J88" s="9">
        <f t="shared" si="5"/>
        <v>4749</v>
      </c>
      <c r="K88" s="9">
        <f t="shared" si="6"/>
        <v>-933</v>
      </c>
      <c r="L88" s="9">
        <v>1045</v>
      </c>
      <c r="M88" s="9">
        <v>20</v>
      </c>
      <c r="N88" s="9">
        <v>1001</v>
      </c>
      <c r="O88" s="11">
        <f t="shared" si="7"/>
        <v>4.2105263157894736E-2</v>
      </c>
      <c r="P88" s="9">
        <v>3783</v>
      </c>
      <c r="Q88" s="9">
        <v>39</v>
      </c>
      <c r="R88" s="9">
        <v>3748</v>
      </c>
      <c r="S88" s="11">
        <f t="shared" si="8"/>
        <v>9.2519164684113139E-3</v>
      </c>
      <c r="T88" s="9">
        <v>0</v>
      </c>
      <c r="U88" s="9">
        <v>0</v>
      </c>
      <c r="V88" s="9">
        <v>0</v>
      </c>
      <c r="W88" s="11" t="str">
        <f t="shared" si="9"/>
        <v/>
      </c>
      <c r="X88" s="9">
        <v>0</v>
      </c>
    </row>
    <row r="89" spans="1:26" x14ac:dyDescent="0.25">
      <c r="A89" s="9" t="s">
        <v>35</v>
      </c>
      <c r="B89" s="9" t="s">
        <v>27</v>
      </c>
      <c r="C89" s="8" t="str">
        <f>INDEX(calendrier!$C$3:$BC$23,MATCH(B89,calendrier!$B$3:$B$23,0),MATCH(A89,calendrier!$C$2:$BC$2,0))</f>
        <v>Bleu</v>
      </c>
      <c r="D89" s="9" t="s">
        <v>425</v>
      </c>
      <c r="E89" s="9">
        <v>29</v>
      </c>
      <c r="F89" s="9" t="str">
        <f>VLOOKUP(D89,référence!$A:$C,3,FALSE)</f>
        <v>UB basmati</v>
      </c>
      <c r="I89" s="9">
        <v>10752</v>
      </c>
      <c r="J89" s="9">
        <f t="shared" si="5"/>
        <v>2091</v>
      </c>
      <c r="K89" s="9">
        <f t="shared" si="6"/>
        <v>8661</v>
      </c>
      <c r="L89" s="9">
        <v>0</v>
      </c>
      <c r="M89" s="9">
        <v>0</v>
      </c>
      <c r="N89" s="9">
        <v>0</v>
      </c>
      <c r="O89" s="11" t="str">
        <f t="shared" si="7"/>
        <v/>
      </c>
      <c r="P89" s="9">
        <v>0</v>
      </c>
      <c r="Q89" s="9">
        <v>0</v>
      </c>
      <c r="R89" s="9">
        <v>0</v>
      </c>
      <c r="S89" s="11" t="str">
        <f t="shared" si="8"/>
        <v/>
      </c>
      <c r="T89" s="9">
        <v>2127</v>
      </c>
      <c r="U89" s="9">
        <v>9</v>
      </c>
      <c r="V89" s="9">
        <v>2091</v>
      </c>
      <c r="W89" s="11">
        <f t="shared" si="9"/>
        <v>1.6925246826516221E-2</v>
      </c>
      <c r="X89" s="9">
        <v>0</v>
      </c>
    </row>
    <row r="90" spans="1:26" x14ac:dyDescent="0.25">
      <c r="A90" s="9" t="s">
        <v>35</v>
      </c>
      <c r="B90" s="9" t="s">
        <v>28</v>
      </c>
      <c r="C90" s="8" t="str">
        <f>INDEX(calendrier!$C$3:$BC$23,MATCH(B90,calendrier!$B$3:$B$23,0),MATCH(A90,calendrier!$C$2:$BC$2,0))</f>
        <v>Rouge</v>
      </c>
      <c r="D90" s="9" t="s">
        <v>425</v>
      </c>
      <c r="E90" s="9">
        <v>29</v>
      </c>
      <c r="F90" s="9" t="str">
        <f>VLOOKUP(D90,référence!$A:$C,3,FALSE)</f>
        <v>UB basmati</v>
      </c>
      <c r="I90" s="9">
        <v>8661</v>
      </c>
      <c r="J90" s="9">
        <f t="shared" si="5"/>
        <v>8148</v>
      </c>
      <c r="K90" s="9">
        <f t="shared" si="6"/>
        <v>513</v>
      </c>
      <c r="L90" s="9">
        <v>3168</v>
      </c>
      <c r="M90" s="9">
        <v>34</v>
      </c>
      <c r="N90" s="9">
        <v>3135</v>
      </c>
      <c r="O90" s="11">
        <f t="shared" si="7"/>
        <v>1.0416666666666666E-2</v>
      </c>
      <c r="P90" s="9">
        <v>3680</v>
      </c>
      <c r="Q90" s="9">
        <v>26</v>
      </c>
      <c r="R90" s="9">
        <v>3665</v>
      </c>
      <c r="S90" s="11">
        <f t="shared" si="8"/>
        <v>4.076086956521739E-3</v>
      </c>
      <c r="T90" s="9">
        <v>1355</v>
      </c>
      <c r="U90" s="9">
        <v>0</v>
      </c>
      <c r="V90" s="9">
        <v>1348</v>
      </c>
      <c r="W90" s="11">
        <f t="shared" si="9"/>
        <v>5.1660516605166054E-3</v>
      </c>
      <c r="X90" s="9">
        <v>0</v>
      </c>
    </row>
    <row r="91" spans="1:26" x14ac:dyDescent="0.25">
      <c r="A91" s="9" t="s">
        <v>35</v>
      </c>
      <c r="B91" s="9" t="s">
        <v>28</v>
      </c>
      <c r="C91" s="8" t="str">
        <f>INDEX(calendrier!$C$3:$BC$23,MATCH(B91,calendrier!$B$3:$B$23,0),MATCH(A91,calendrier!$C$2:$BC$2,0))</f>
        <v>Rouge</v>
      </c>
      <c r="D91" s="9" t="s">
        <v>202</v>
      </c>
      <c r="E91" s="9">
        <v>30</v>
      </c>
      <c r="F91" s="9" t="str">
        <f>VLOOKUP(D91,référence!$A:$C,3,FALSE)</f>
        <v>UB basmati</v>
      </c>
      <c r="I91" s="9">
        <v>12288</v>
      </c>
      <c r="J91" s="9">
        <f t="shared" si="5"/>
        <v>16054</v>
      </c>
      <c r="K91" s="9">
        <f t="shared" si="6"/>
        <v>-3766</v>
      </c>
      <c r="L91" s="9">
        <v>2968</v>
      </c>
      <c r="M91" s="9">
        <v>8</v>
      </c>
      <c r="N91" s="9">
        <v>2966</v>
      </c>
      <c r="O91" s="11">
        <f t="shared" si="7"/>
        <v>6.7385444743935314E-4</v>
      </c>
      <c r="P91" s="9">
        <v>3165</v>
      </c>
      <c r="Q91" s="9">
        <v>10</v>
      </c>
      <c r="R91" s="9">
        <v>3163</v>
      </c>
      <c r="S91" s="11">
        <f t="shared" si="8"/>
        <v>6.3191153238546598E-4</v>
      </c>
      <c r="T91" s="9">
        <v>9969</v>
      </c>
      <c r="U91" s="9">
        <v>19</v>
      </c>
      <c r="V91" s="9">
        <v>9925</v>
      </c>
      <c r="W91" s="11">
        <f t="shared" si="9"/>
        <v>4.4136824154880124E-3</v>
      </c>
      <c r="X91" s="9">
        <v>3</v>
      </c>
      <c r="Y91" s="9">
        <v>32871</v>
      </c>
      <c r="Z91" s="9">
        <v>5</v>
      </c>
    </row>
    <row r="92" spans="1:26" x14ac:dyDescent="0.25">
      <c r="A92" s="9" t="s">
        <v>35</v>
      </c>
      <c r="B92" s="9" t="s">
        <v>28</v>
      </c>
      <c r="C92" s="8" t="str">
        <f>INDEX(calendrier!$C$3:$BC$23,MATCH(B92,calendrier!$B$3:$B$23,0),MATCH(A92,calendrier!$C$2:$BC$2,0))</f>
        <v>Rouge</v>
      </c>
      <c r="D92" s="9" t="s">
        <v>459</v>
      </c>
      <c r="E92" s="9">
        <v>31</v>
      </c>
      <c r="F92" s="9" t="str">
        <f>VLOOKUP(D92,référence!$A:$C,3,FALSE)</f>
        <v>UB basmati FR</v>
      </c>
      <c r="I92" s="9">
        <v>35328</v>
      </c>
      <c r="J92" s="9">
        <f t="shared" si="5"/>
        <v>33773</v>
      </c>
      <c r="K92" s="9">
        <f t="shared" si="6"/>
        <v>1555</v>
      </c>
      <c r="L92" s="9">
        <v>12013</v>
      </c>
      <c r="M92" s="9">
        <v>179</v>
      </c>
      <c r="N92" s="9">
        <v>11564</v>
      </c>
      <c r="O92" s="11">
        <f t="shared" si="7"/>
        <v>3.7376175809539662E-2</v>
      </c>
      <c r="P92" s="9">
        <v>12011</v>
      </c>
      <c r="Q92" s="9">
        <v>128</v>
      </c>
      <c r="R92" s="9">
        <v>11664</v>
      </c>
      <c r="S92" s="11">
        <f t="shared" si="8"/>
        <v>2.889018399800183E-2</v>
      </c>
      <c r="T92" s="9">
        <v>10742</v>
      </c>
      <c r="U92" s="9">
        <v>86</v>
      </c>
      <c r="V92" s="9">
        <v>10545</v>
      </c>
      <c r="W92" s="11">
        <f t="shared" si="9"/>
        <v>1.8339229193818654E-2</v>
      </c>
      <c r="X92" s="9">
        <v>2</v>
      </c>
    </row>
    <row r="93" spans="1:26" x14ac:dyDescent="0.25">
      <c r="A93" s="9" t="s">
        <v>35</v>
      </c>
      <c r="B93" s="9" t="s">
        <v>28</v>
      </c>
      <c r="C93" s="8" t="str">
        <f>INDEX(calendrier!$C$3:$BC$23,MATCH(B93,calendrier!$B$3:$B$23,0),MATCH(A93,calendrier!$C$2:$BC$2,0))</f>
        <v>Rouge</v>
      </c>
      <c r="D93" s="9" t="s">
        <v>396</v>
      </c>
      <c r="E93" s="9">
        <v>32</v>
      </c>
      <c r="F93" s="9" t="str">
        <f>VLOOKUP(D93,référence!$A:$C,3,FALSE)</f>
        <v>UB basmati FR</v>
      </c>
      <c r="I93" s="9">
        <v>65280</v>
      </c>
      <c r="J93" s="9">
        <f t="shared" si="5"/>
        <v>27248</v>
      </c>
      <c r="K93" s="9">
        <f t="shared" si="6"/>
        <v>38032</v>
      </c>
      <c r="L93" s="9">
        <v>8742</v>
      </c>
      <c r="M93" s="9">
        <v>61</v>
      </c>
      <c r="N93" s="9">
        <v>8655</v>
      </c>
      <c r="O93" s="11">
        <f t="shared" si="7"/>
        <v>9.9519560741249142E-3</v>
      </c>
      <c r="P93" s="9">
        <v>7950</v>
      </c>
      <c r="Q93" s="9">
        <v>188</v>
      </c>
      <c r="R93" s="9">
        <v>7864</v>
      </c>
      <c r="S93" s="11">
        <f t="shared" si="8"/>
        <v>1.0817610062893081E-2</v>
      </c>
      <c r="T93" s="9">
        <v>11078</v>
      </c>
      <c r="U93" s="9">
        <v>121</v>
      </c>
      <c r="V93" s="9">
        <v>10729</v>
      </c>
      <c r="W93" s="11">
        <f t="shared" si="9"/>
        <v>3.1503881567069868E-2</v>
      </c>
      <c r="X93" s="9">
        <v>0</v>
      </c>
    </row>
    <row r="94" spans="1:26" x14ac:dyDescent="0.25">
      <c r="A94" s="9" t="s">
        <v>35</v>
      </c>
      <c r="B94" s="9" t="s">
        <v>29</v>
      </c>
      <c r="C94" s="8" t="str">
        <f>INDEX(calendrier!$C$3:$BC$23,MATCH(B94,calendrier!$B$3:$B$23,0),MATCH(A94,calendrier!$C$2:$BC$2,0))</f>
        <v>Orange</v>
      </c>
      <c r="D94" s="9" t="s">
        <v>396</v>
      </c>
      <c r="E94" s="9">
        <v>32</v>
      </c>
      <c r="F94" s="9" t="str">
        <f>VLOOKUP(D94,référence!$A:$C,3,FALSE)</f>
        <v>UB basmati FR</v>
      </c>
      <c r="I94" s="9">
        <v>38032</v>
      </c>
      <c r="J94" s="9">
        <f t="shared" si="5"/>
        <v>31856</v>
      </c>
      <c r="K94" s="9">
        <f t="shared" si="6"/>
        <v>6176</v>
      </c>
      <c r="L94" s="9">
        <v>10647</v>
      </c>
      <c r="M94" s="9">
        <v>68</v>
      </c>
      <c r="N94" s="9">
        <v>10503</v>
      </c>
      <c r="O94" s="11">
        <f t="shared" si="7"/>
        <v>1.3524936601859678E-2</v>
      </c>
      <c r="P94" s="9">
        <v>10270</v>
      </c>
      <c r="Q94" s="9">
        <v>217</v>
      </c>
      <c r="R94" s="9">
        <v>10159</v>
      </c>
      <c r="S94" s="11">
        <f t="shared" si="8"/>
        <v>1.0808179162609542E-2</v>
      </c>
      <c r="T94" s="9">
        <v>11334</v>
      </c>
      <c r="U94" s="9">
        <v>26</v>
      </c>
      <c r="V94" s="9">
        <v>11194</v>
      </c>
      <c r="W94" s="11">
        <f t="shared" si="9"/>
        <v>1.23522145756132E-2</v>
      </c>
      <c r="X94" s="9">
        <v>0</v>
      </c>
      <c r="Y94" s="9">
        <v>94729</v>
      </c>
      <c r="Z94" s="9">
        <v>14</v>
      </c>
    </row>
    <row r="95" spans="1:26" x14ac:dyDescent="0.25">
      <c r="A95" s="9" t="s">
        <v>35</v>
      </c>
      <c r="B95" s="9" t="s">
        <v>29</v>
      </c>
      <c r="C95" s="8" t="str">
        <f>INDEX(calendrier!$C$3:$BC$23,MATCH(B95,calendrier!$B$3:$B$23,0),MATCH(A95,calendrier!$C$2:$BC$2,0))</f>
        <v>Orange</v>
      </c>
      <c r="D95" s="9" t="s">
        <v>769</v>
      </c>
      <c r="E95" s="9">
        <v>33</v>
      </c>
      <c r="F95" s="9" t="str">
        <f>VLOOKUP(D95,référence!$A:$C,3,FALSE)</f>
        <v>UB mushroom</v>
      </c>
      <c r="I95" s="9">
        <v>42240</v>
      </c>
      <c r="J95" s="9">
        <f t="shared" si="5"/>
        <v>40311</v>
      </c>
      <c r="K95" s="9">
        <f t="shared" si="6"/>
        <v>1929</v>
      </c>
      <c r="L95" s="9">
        <v>13559</v>
      </c>
      <c r="M95" s="9">
        <v>41</v>
      </c>
      <c r="N95" s="9">
        <v>13413</v>
      </c>
      <c r="O95" s="11">
        <f t="shared" si="7"/>
        <v>1.0767755734198687E-2</v>
      </c>
      <c r="P95" s="9">
        <v>13511</v>
      </c>
      <c r="Q95" s="9">
        <v>136</v>
      </c>
      <c r="R95" s="9">
        <v>13388</v>
      </c>
      <c r="S95" s="11">
        <f t="shared" si="8"/>
        <v>9.1036932869513736E-3</v>
      </c>
      <c r="T95" s="9">
        <v>13613</v>
      </c>
      <c r="U95" s="9">
        <v>41</v>
      </c>
      <c r="V95" s="9">
        <v>13510</v>
      </c>
      <c r="W95" s="11">
        <f t="shared" si="9"/>
        <v>7.5662969220597958E-3</v>
      </c>
      <c r="X95" s="9">
        <v>0</v>
      </c>
      <c r="Y95" s="9">
        <v>40614</v>
      </c>
      <c r="Z95" s="9">
        <v>3</v>
      </c>
    </row>
    <row r="96" spans="1:26" x14ac:dyDescent="0.25">
      <c r="A96" s="9" t="s">
        <v>35</v>
      </c>
      <c r="B96" s="9" t="s">
        <v>29</v>
      </c>
      <c r="C96" s="8" t="str">
        <f>INDEX(calendrier!$C$3:$BC$23,MATCH(B96,calendrier!$B$3:$B$23,0),MATCH(A96,calendrier!$C$2:$BC$2,0))</f>
        <v>Orange</v>
      </c>
      <c r="D96" s="9" t="s">
        <v>400</v>
      </c>
      <c r="E96" s="9">
        <v>34</v>
      </c>
      <c r="F96" s="9" t="str">
        <f>VLOOKUP(D96,référence!$A:$C,3,FALSE)</f>
        <v>UB méditerranien</v>
      </c>
      <c r="I96" s="9">
        <v>16896</v>
      </c>
      <c r="J96" s="9">
        <f t="shared" si="5"/>
        <v>6064</v>
      </c>
      <c r="K96" s="9">
        <f t="shared" si="6"/>
        <v>10832</v>
      </c>
      <c r="L96" s="9">
        <v>1766</v>
      </c>
      <c r="M96" s="9">
        <v>50</v>
      </c>
      <c r="N96" s="9">
        <v>1658</v>
      </c>
      <c r="O96" s="11">
        <f t="shared" si="7"/>
        <v>6.1155152887882216E-2</v>
      </c>
      <c r="P96" s="9">
        <v>1829</v>
      </c>
      <c r="Q96" s="9">
        <v>47</v>
      </c>
      <c r="R96" s="9">
        <v>1735</v>
      </c>
      <c r="S96" s="11">
        <f t="shared" si="8"/>
        <v>5.139420448332422E-2</v>
      </c>
      <c r="T96" s="9">
        <v>2744</v>
      </c>
      <c r="U96" s="9">
        <v>29</v>
      </c>
      <c r="V96" s="9">
        <v>2671</v>
      </c>
      <c r="W96" s="11">
        <f t="shared" si="9"/>
        <v>2.6603498542274052E-2</v>
      </c>
      <c r="X96" s="9">
        <v>0</v>
      </c>
    </row>
    <row r="97" spans="1:26" x14ac:dyDescent="0.25">
      <c r="A97" s="9" t="s">
        <v>35</v>
      </c>
      <c r="B97" s="9" t="s">
        <v>30</v>
      </c>
      <c r="C97" s="8" t="str">
        <f>INDEX(calendrier!$C$3:$BC$23,MATCH(B97,calendrier!$B$3:$B$23,0),MATCH(A97,calendrier!$C$2:$BC$2,0))</f>
        <v>Bleu</v>
      </c>
      <c r="D97" s="9" t="s">
        <v>400</v>
      </c>
      <c r="E97" s="9">
        <v>34</v>
      </c>
      <c r="F97" s="9" t="str">
        <f>VLOOKUP(D97,référence!$A:$C,3,FALSE)</f>
        <v>UB méditerranien</v>
      </c>
      <c r="I97" s="9">
        <v>10832</v>
      </c>
      <c r="J97" s="9">
        <f t="shared" si="5"/>
        <v>11356</v>
      </c>
      <c r="K97" s="9">
        <f t="shared" si="6"/>
        <v>-524</v>
      </c>
      <c r="L97" s="9">
        <v>3642</v>
      </c>
      <c r="M97" s="9">
        <v>10</v>
      </c>
      <c r="N97" s="9">
        <v>3621</v>
      </c>
      <c r="O97" s="11">
        <f t="shared" si="7"/>
        <v>5.7660626029654039E-3</v>
      </c>
      <c r="P97" s="9">
        <v>3491</v>
      </c>
      <c r="Q97" s="9">
        <v>24</v>
      </c>
      <c r="R97" s="9">
        <v>3430</v>
      </c>
      <c r="S97" s="11">
        <f t="shared" si="8"/>
        <v>1.7473503294185046E-2</v>
      </c>
      <c r="T97" s="9">
        <v>4426</v>
      </c>
      <c r="U97" s="9">
        <v>58</v>
      </c>
      <c r="V97" s="9">
        <v>4305</v>
      </c>
      <c r="W97" s="11">
        <f t="shared" si="9"/>
        <v>2.7338454586534118E-2</v>
      </c>
      <c r="X97" s="9">
        <v>2</v>
      </c>
    </row>
    <row r="98" spans="1:26" x14ac:dyDescent="0.25">
      <c r="A98" s="9" t="s">
        <v>35</v>
      </c>
      <c r="B98" s="9" t="s">
        <v>30</v>
      </c>
      <c r="C98" s="8" t="str">
        <f>INDEX(calendrier!$C$3:$BC$23,MATCH(B98,calendrier!$B$3:$B$23,0),MATCH(A98,calendrier!$C$2:$BC$2,0))</f>
        <v>Bleu</v>
      </c>
      <c r="D98" s="9" t="s">
        <v>365</v>
      </c>
      <c r="E98" s="9">
        <v>35</v>
      </c>
      <c r="F98" s="9" t="str">
        <f>VLOOKUP(D98,référence!$A:$C,3,FALSE)</f>
        <v>UB méditerranien</v>
      </c>
      <c r="I98" s="9">
        <v>58368</v>
      </c>
      <c r="J98" s="9">
        <f t="shared" si="5"/>
        <v>56166</v>
      </c>
      <c r="K98" s="9">
        <f t="shared" si="6"/>
        <v>2202</v>
      </c>
      <c r="L98" s="9">
        <v>18266</v>
      </c>
      <c r="M98" s="9">
        <v>146</v>
      </c>
      <c r="N98" s="9">
        <v>18136</v>
      </c>
      <c r="O98" s="11">
        <f t="shared" si="7"/>
        <v>7.1170480674477175E-3</v>
      </c>
      <c r="P98" s="9">
        <v>19231</v>
      </c>
      <c r="Q98" s="9">
        <v>179</v>
      </c>
      <c r="R98" s="9">
        <v>19123</v>
      </c>
      <c r="S98" s="11">
        <f t="shared" si="8"/>
        <v>5.6159326088086941E-3</v>
      </c>
      <c r="T98" s="9">
        <v>19007</v>
      </c>
      <c r="U98" s="9">
        <v>52</v>
      </c>
      <c r="V98" s="9">
        <v>18907</v>
      </c>
      <c r="W98" s="11">
        <f t="shared" si="9"/>
        <v>5.2612195506918508E-3</v>
      </c>
      <c r="X98" s="9">
        <v>0</v>
      </c>
      <c r="Y98" s="9">
        <v>74264</v>
      </c>
      <c r="Z98" s="9">
        <v>6</v>
      </c>
    </row>
    <row r="99" spans="1:26" x14ac:dyDescent="0.25">
      <c r="A99" s="9" t="s">
        <v>35</v>
      </c>
      <c r="B99" s="9" t="s">
        <v>30</v>
      </c>
      <c r="C99" s="8" t="str">
        <f>INDEX(calendrier!$C$3:$BC$23,MATCH(B99,calendrier!$B$3:$B$23,0),MATCH(A99,calendrier!$C$2:$BC$2,0))</f>
        <v>Bleu</v>
      </c>
      <c r="D99" s="9" t="s">
        <v>904</v>
      </c>
      <c r="E99" s="9">
        <v>36</v>
      </c>
      <c r="F99" s="9" t="str">
        <f>VLOOKUP(D99,référence!$A:$C,3,FALSE)</f>
        <v>UB cantonais</v>
      </c>
      <c r="I99" s="9">
        <v>21508</v>
      </c>
      <c r="J99" s="9">
        <f t="shared" si="5"/>
        <v>21108</v>
      </c>
      <c r="K99" s="9">
        <f t="shared" si="6"/>
        <v>400</v>
      </c>
      <c r="L99" s="9">
        <v>7290</v>
      </c>
      <c r="M99" s="9">
        <v>64</v>
      </c>
      <c r="N99" s="9">
        <v>7206</v>
      </c>
      <c r="O99" s="11">
        <f t="shared" si="7"/>
        <v>1.1522633744855968E-2</v>
      </c>
      <c r="P99" s="9">
        <v>6870</v>
      </c>
      <c r="Q99" s="9">
        <v>98</v>
      </c>
      <c r="R99" s="9">
        <v>6792</v>
      </c>
      <c r="S99" s="11">
        <f t="shared" si="8"/>
        <v>1.1353711790393014E-2</v>
      </c>
      <c r="T99" s="9">
        <v>7149</v>
      </c>
      <c r="U99" s="9">
        <v>40</v>
      </c>
      <c r="V99" s="9">
        <v>7110</v>
      </c>
      <c r="W99" s="11">
        <f t="shared" si="9"/>
        <v>5.4553084347461183E-3</v>
      </c>
      <c r="X99" s="9">
        <v>0</v>
      </c>
    </row>
    <row r="100" spans="1:26" x14ac:dyDescent="0.25">
      <c r="A100" s="9" t="s">
        <v>35</v>
      </c>
      <c r="B100" s="9" t="s">
        <v>30</v>
      </c>
      <c r="C100" s="8" t="str">
        <f>INDEX(calendrier!$C$3:$BC$23,MATCH(B100,calendrier!$B$3:$B$23,0),MATCH(A100,calendrier!$C$2:$BC$2,0))</f>
        <v>Bleu</v>
      </c>
      <c r="D100" s="9" t="s">
        <v>905</v>
      </c>
      <c r="E100" s="9">
        <v>37</v>
      </c>
      <c r="F100" s="9" t="str">
        <f>VLOOKUP(D100,référence!$A:$C,3,FALSE)</f>
        <v>UB cantonais</v>
      </c>
      <c r="I100" s="9">
        <v>108288</v>
      </c>
      <c r="J100" s="9">
        <f t="shared" si="5"/>
        <v>2174</v>
      </c>
      <c r="K100" s="9">
        <f t="shared" si="6"/>
        <v>106114</v>
      </c>
      <c r="L100" s="9">
        <v>0</v>
      </c>
      <c r="M100" s="9">
        <v>0</v>
      </c>
      <c r="N100" s="9">
        <v>0</v>
      </c>
      <c r="O100" s="11" t="str">
        <f t="shared" si="7"/>
        <v/>
      </c>
      <c r="P100" s="9">
        <v>0</v>
      </c>
      <c r="Q100" s="9">
        <v>0</v>
      </c>
      <c r="R100" s="9">
        <v>0</v>
      </c>
      <c r="S100" s="11" t="str">
        <f t="shared" si="8"/>
        <v/>
      </c>
      <c r="T100" s="9">
        <v>2196</v>
      </c>
      <c r="U100" s="9">
        <v>7</v>
      </c>
      <c r="V100" s="9">
        <v>2174</v>
      </c>
      <c r="W100" s="11">
        <f t="shared" si="9"/>
        <v>1.0018214936247723E-2</v>
      </c>
      <c r="X100" s="9">
        <v>0</v>
      </c>
    </row>
    <row r="101" spans="1:26" x14ac:dyDescent="0.25">
      <c r="A101" s="9" t="s">
        <v>35</v>
      </c>
      <c r="B101" s="9" t="s">
        <v>31</v>
      </c>
      <c r="C101" s="8" t="str">
        <f>INDEX(calendrier!$C$3:$BC$23,MATCH(B101,calendrier!$B$3:$B$23,0),MATCH(A101,calendrier!$C$2:$BC$2,0))</f>
        <v>Rouge</v>
      </c>
      <c r="D101" s="9" t="s">
        <v>905</v>
      </c>
      <c r="E101" s="9">
        <v>37</v>
      </c>
      <c r="F101" s="9" t="str">
        <f>VLOOKUP(D101,référence!$A:$C,3,FALSE)</f>
        <v>UB cantonais</v>
      </c>
      <c r="I101" s="9">
        <v>106114</v>
      </c>
      <c r="J101" s="9">
        <f t="shared" si="5"/>
        <v>100552</v>
      </c>
      <c r="K101" s="9">
        <f t="shared" si="6"/>
        <v>5562</v>
      </c>
      <c r="L101" s="9">
        <v>31792</v>
      </c>
      <c r="M101" s="9">
        <v>320</v>
      </c>
      <c r="N101" s="9">
        <v>31411</v>
      </c>
      <c r="O101" s="11">
        <f t="shared" si="7"/>
        <v>1.1984146955208858E-2</v>
      </c>
      <c r="P101" s="9">
        <v>33852</v>
      </c>
      <c r="Q101" s="9">
        <v>277</v>
      </c>
      <c r="R101" s="9">
        <v>33667</v>
      </c>
      <c r="S101" s="11">
        <f t="shared" si="8"/>
        <v>5.464965142384497E-3</v>
      </c>
      <c r="T101" s="9">
        <v>35670</v>
      </c>
      <c r="U101" s="9">
        <v>238</v>
      </c>
      <c r="V101" s="9">
        <v>35474</v>
      </c>
      <c r="W101" s="11">
        <f t="shared" si="9"/>
        <v>5.494813568825343E-3</v>
      </c>
      <c r="X101" s="9">
        <v>2</v>
      </c>
    </row>
    <row r="102" spans="1:26" x14ac:dyDescent="0.25">
      <c r="A102" s="9" t="s">
        <v>35</v>
      </c>
      <c r="B102" s="9" t="s">
        <v>32</v>
      </c>
      <c r="C102" s="8" t="str">
        <f>INDEX(calendrier!$C$3:$BC$23,MATCH(B102,calendrier!$B$3:$B$23,0),MATCH(A102,calendrier!$C$2:$BC$2,0))</f>
        <v>Orange</v>
      </c>
      <c r="D102" s="9" t="s">
        <v>398</v>
      </c>
      <c r="E102" s="9">
        <v>37</v>
      </c>
      <c r="F102" s="9" t="str">
        <f>VLOOKUP(D102,référence!$A:$C,3,FALSE)</f>
        <v>UB cantonais</v>
      </c>
      <c r="I102" s="9">
        <v>106000</v>
      </c>
      <c r="J102" s="9">
        <f t="shared" si="5"/>
        <v>38636</v>
      </c>
      <c r="K102" s="9">
        <f t="shared" si="6"/>
        <v>67364</v>
      </c>
      <c r="L102" s="9">
        <v>12721</v>
      </c>
      <c r="M102" s="9">
        <v>46</v>
      </c>
      <c r="N102" s="9">
        <v>12578</v>
      </c>
      <c r="O102" s="11">
        <f t="shared" si="7"/>
        <v>1.1241254618347614E-2</v>
      </c>
      <c r="P102" s="9">
        <v>13067</v>
      </c>
      <c r="Q102" s="9">
        <v>32</v>
      </c>
      <c r="R102" s="9">
        <v>12983</v>
      </c>
      <c r="S102" s="11">
        <f t="shared" si="8"/>
        <v>6.4284074385857507E-3</v>
      </c>
      <c r="T102" s="9">
        <v>13207</v>
      </c>
      <c r="U102" s="9">
        <v>37</v>
      </c>
      <c r="V102" s="9">
        <v>13075</v>
      </c>
      <c r="W102" s="11">
        <f t="shared" si="9"/>
        <v>9.9946997804194748E-3</v>
      </c>
      <c r="X102" s="9">
        <v>0</v>
      </c>
      <c r="Y102" s="9">
        <v>163740</v>
      </c>
      <c r="Z102" s="9">
        <v>14</v>
      </c>
    </row>
    <row r="103" spans="1:26" x14ac:dyDescent="0.25">
      <c r="A103" s="9" t="s">
        <v>36</v>
      </c>
      <c r="B103" s="9" t="s">
        <v>15</v>
      </c>
      <c r="C103" s="8" t="str">
        <f>INDEX(calendrier!$C$3:$BC$23,MATCH(B103,calendrier!$B$3:$B$23,0),MATCH(A103,calendrier!$C$2:$BC$2,0))</f>
        <v>Orange</v>
      </c>
      <c r="D103" s="9" t="s">
        <v>457</v>
      </c>
      <c r="E103" s="9">
        <v>1</v>
      </c>
      <c r="F103" s="9" t="str">
        <f>VLOOKUP(D103,référence!$A:$C,3,FALSE)</f>
        <v>UB long grain</v>
      </c>
      <c r="I103" s="9">
        <v>15360</v>
      </c>
      <c r="J103" s="9">
        <f t="shared" si="5"/>
        <v>19125</v>
      </c>
      <c r="K103" s="9">
        <f t="shared" si="6"/>
        <v>-3765</v>
      </c>
      <c r="L103" s="9">
        <v>8882</v>
      </c>
      <c r="M103" s="9">
        <v>43</v>
      </c>
      <c r="N103" s="9">
        <v>8760</v>
      </c>
      <c r="O103" s="11">
        <f t="shared" si="7"/>
        <v>1.3735645124971853E-2</v>
      </c>
      <c r="P103" s="9">
        <v>8656</v>
      </c>
      <c r="Q103" s="9">
        <v>68</v>
      </c>
      <c r="R103" s="9">
        <v>8587</v>
      </c>
      <c r="S103" s="11">
        <f t="shared" si="8"/>
        <v>7.9713493530499079E-3</v>
      </c>
      <c r="T103" s="9">
        <v>1845</v>
      </c>
      <c r="U103" s="9">
        <v>60</v>
      </c>
      <c r="V103" s="9">
        <v>1778</v>
      </c>
      <c r="W103" s="11">
        <f t="shared" si="9"/>
        <v>3.6314363143631435E-2</v>
      </c>
      <c r="X103" s="9">
        <v>0</v>
      </c>
    </row>
    <row r="104" spans="1:26" x14ac:dyDescent="0.25">
      <c r="A104" s="9" t="s">
        <v>36</v>
      </c>
      <c r="B104" s="9" t="s">
        <v>15</v>
      </c>
      <c r="C104" s="8" t="str">
        <f>INDEX(calendrier!$C$3:$BC$23,MATCH(B104,calendrier!$B$3:$B$23,0),MATCH(A104,calendrier!$C$2:$BC$2,0))</f>
        <v>Orange</v>
      </c>
      <c r="D104" s="9" t="s">
        <v>763</v>
      </c>
      <c r="E104" s="9">
        <v>2</v>
      </c>
      <c r="F104" s="9" t="str">
        <f>VLOOKUP(D104,référence!$A:$C,3,FALSE)</f>
        <v>UB long grain</v>
      </c>
      <c r="I104" s="9">
        <v>52992</v>
      </c>
      <c r="J104" s="9">
        <f t="shared" si="5"/>
        <v>45608</v>
      </c>
      <c r="K104" s="9">
        <f t="shared" si="6"/>
        <v>7384</v>
      </c>
      <c r="L104" s="9">
        <v>18299</v>
      </c>
      <c r="M104" s="9">
        <v>75</v>
      </c>
      <c r="N104" s="9">
        <v>18211</v>
      </c>
      <c r="O104" s="11">
        <f t="shared" si="7"/>
        <v>4.8090059566096507E-3</v>
      </c>
      <c r="P104" s="9">
        <v>17640</v>
      </c>
      <c r="Q104" s="9">
        <v>56</v>
      </c>
      <c r="R104" s="9">
        <v>17564</v>
      </c>
      <c r="S104" s="11">
        <f t="shared" si="8"/>
        <v>4.3083900226757368E-3</v>
      </c>
      <c r="T104" s="9">
        <v>9899</v>
      </c>
      <c r="U104" s="9">
        <v>31</v>
      </c>
      <c r="V104" s="9">
        <v>9833</v>
      </c>
      <c r="W104" s="11">
        <f t="shared" si="9"/>
        <v>6.6673401353672087E-3</v>
      </c>
      <c r="X104" s="9">
        <v>0</v>
      </c>
    </row>
    <row r="105" spans="1:26" x14ac:dyDescent="0.25">
      <c r="A105" s="9" t="s">
        <v>36</v>
      </c>
      <c r="B105" s="9" t="s">
        <v>16</v>
      </c>
      <c r="C105" s="8" t="str">
        <f>INDEX(calendrier!$C$3:$BC$23,MATCH(B105,calendrier!$B$3:$B$23,0),MATCH(A105,calendrier!$C$2:$BC$2,0))</f>
        <v>Vert</v>
      </c>
      <c r="D105" s="9" t="s">
        <v>763</v>
      </c>
      <c r="E105" s="9">
        <v>2</v>
      </c>
      <c r="F105" s="9" t="str">
        <f>VLOOKUP(D105,référence!$A:$C,3,FALSE)</f>
        <v>UB long grain</v>
      </c>
      <c r="I105" s="9">
        <v>7384</v>
      </c>
      <c r="J105" s="9">
        <f t="shared" si="5"/>
        <v>7297</v>
      </c>
      <c r="K105" s="9">
        <f t="shared" si="6"/>
        <v>87</v>
      </c>
      <c r="L105" s="9">
        <v>3094</v>
      </c>
      <c r="M105" s="9">
        <v>9</v>
      </c>
      <c r="N105" s="9">
        <v>3081</v>
      </c>
      <c r="O105" s="11">
        <f t="shared" si="7"/>
        <v>4.2016806722689074E-3</v>
      </c>
      <c r="P105" s="9">
        <v>3140</v>
      </c>
      <c r="Q105" s="9">
        <v>23</v>
      </c>
      <c r="R105" s="9">
        <v>3119</v>
      </c>
      <c r="S105" s="11">
        <f t="shared" si="8"/>
        <v>6.6878980891719748E-3</v>
      </c>
      <c r="T105" s="9">
        <v>1098</v>
      </c>
      <c r="U105" s="9">
        <v>2</v>
      </c>
      <c r="V105" s="9">
        <v>1097</v>
      </c>
      <c r="W105" s="11">
        <f t="shared" si="9"/>
        <v>9.1074681238615665E-4</v>
      </c>
      <c r="X105" s="9">
        <v>0</v>
      </c>
    </row>
    <row r="106" spans="1:26" x14ac:dyDescent="0.25">
      <c r="A106" s="9" t="s">
        <v>36</v>
      </c>
      <c r="B106" s="9" t="s">
        <v>16</v>
      </c>
      <c r="C106" s="8" t="str">
        <f>INDEX(calendrier!$C$3:$BC$23,MATCH(B106,calendrier!$B$3:$B$23,0),MATCH(A106,calendrier!$C$2:$BC$2,0))</f>
        <v>Vert</v>
      </c>
      <c r="D106" s="9" t="s">
        <v>427</v>
      </c>
      <c r="E106" s="9">
        <v>3</v>
      </c>
      <c r="F106" s="9" t="str">
        <f>VLOOKUP(D106,référence!$A:$C,3,FALSE)</f>
        <v>UB long grain</v>
      </c>
      <c r="I106" s="9">
        <v>6144</v>
      </c>
      <c r="J106" s="9">
        <f t="shared" si="5"/>
        <v>6803</v>
      </c>
      <c r="K106" s="9">
        <f t="shared" si="6"/>
        <v>-659</v>
      </c>
      <c r="L106" s="9">
        <v>3489</v>
      </c>
      <c r="M106" s="9">
        <v>27</v>
      </c>
      <c r="N106" s="9">
        <v>3459</v>
      </c>
      <c r="O106" s="11">
        <f t="shared" si="7"/>
        <v>8.5984522785898538E-3</v>
      </c>
      <c r="P106" s="9">
        <v>3375</v>
      </c>
      <c r="Q106" s="9">
        <v>56</v>
      </c>
      <c r="R106" s="9">
        <v>3344</v>
      </c>
      <c r="S106" s="11">
        <f t="shared" si="8"/>
        <v>9.1851851851851851E-3</v>
      </c>
      <c r="T106" s="9">
        <v>0</v>
      </c>
      <c r="U106" s="9">
        <v>0</v>
      </c>
      <c r="V106" s="9">
        <v>0</v>
      </c>
      <c r="W106" s="11" t="str">
        <f t="shared" si="9"/>
        <v/>
      </c>
      <c r="X106" s="9">
        <v>0</v>
      </c>
    </row>
    <row r="107" spans="1:26" x14ac:dyDescent="0.25">
      <c r="A107" s="9" t="s">
        <v>36</v>
      </c>
      <c r="B107" s="9" t="s">
        <v>16</v>
      </c>
      <c r="C107" s="8" t="str">
        <f>INDEX(calendrier!$C$3:$BC$23,MATCH(B107,calendrier!$B$3:$B$23,0),MATCH(A107,calendrier!$C$2:$BC$2,0))</f>
        <v>Vert</v>
      </c>
      <c r="D107" s="9" t="s">
        <v>199</v>
      </c>
      <c r="E107" s="9">
        <v>4</v>
      </c>
      <c r="F107" s="9" t="str">
        <f>VLOOKUP(D107,référence!$A:$C,3,FALSE)</f>
        <v>UB long grain</v>
      </c>
      <c r="I107" s="9">
        <v>15360</v>
      </c>
      <c r="J107" s="9">
        <f t="shared" si="5"/>
        <v>15855</v>
      </c>
      <c r="K107" s="9">
        <f t="shared" si="6"/>
        <v>-495</v>
      </c>
      <c r="L107" s="9">
        <v>5465</v>
      </c>
      <c r="M107" s="9">
        <v>13</v>
      </c>
      <c r="N107" s="9">
        <v>5459</v>
      </c>
      <c r="O107" s="11">
        <f t="shared" si="7"/>
        <v>1.0978956999085087E-3</v>
      </c>
      <c r="P107" s="9">
        <v>5077</v>
      </c>
      <c r="Q107" s="9">
        <v>67</v>
      </c>
      <c r="R107" s="9">
        <v>5032</v>
      </c>
      <c r="S107" s="11">
        <f t="shared" si="8"/>
        <v>8.8635020681504823E-3</v>
      </c>
      <c r="T107" s="9">
        <v>5405</v>
      </c>
      <c r="U107" s="9">
        <v>13</v>
      </c>
      <c r="V107" s="9">
        <v>5364</v>
      </c>
      <c r="W107" s="11">
        <f t="shared" si="9"/>
        <v>7.5855689176688255E-3</v>
      </c>
      <c r="X107" s="9">
        <v>4</v>
      </c>
    </row>
    <row r="108" spans="1:26" x14ac:dyDescent="0.25">
      <c r="A108" s="9" t="s">
        <v>36</v>
      </c>
      <c r="B108" s="9" t="s">
        <v>16</v>
      </c>
      <c r="C108" s="8" t="str">
        <f>INDEX(calendrier!$C$3:$BC$23,MATCH(B108,calendrier!$B$3:$B$23,0),MATCH(A108,calendrier!$C$2:$BC$2,0))</f>
        <v>Vert</v>
      </c>
      <c r="D108" s="9" t="s">
        <v>361</v>
      </c>
      <c r="E108" s="9">
        <v>5</v>
      </c>
      <c r="F108" s="9" t="str">
        <f>VLOOKUP(D108,référence!$A:$C,3,FALSE)</f>
        <v>UB long grain</v>
      </c>
      <c r="I108" s="9">
        <v>49152</v>
      </c>
      <c r="J108" s="9">
        <f t="shared" si="5"/>
        <v>43258</v>
      </c>
      <c r="K108" s="9">
        <f t="shared" si="6"/>
        <v>5894</v>
      </c>
      <c r="L108" s="9">
        <v>17689</v>
      </c>
      <c r="M108" s="9">
        <v>97</v>
      </c>
      <c r="N108" s="9">
        <v>17600</v>
      </c>
      <c r="O108" s="11">
        <f t="shared" si="7"/>
        <v>5.0313754310588503E-3</v>
      </c>
      <c r="P108" s="9">
        <v>18122</v>
      </c>
      <c r="Q108" s="9">
        <v>65</v>
      </c>
      <c r="R108" s="9">
        <v>18059</v>
      </c>
      <c r="S108" s="11">
        <f t="shared" si="8"/>
        <v>3.4764374793069199E-3</v>
      </c>
      <c r="T108" s="9">
        <v>7778</v>
      </c>
      <c r="U108" s="9">
        <v>103</v>
      </c>
      <c r="V108" s="9">
        <v>7599</v>
      </c>
      <c r="W108" s="11">
        <f t="shared" si="9"/>
        <v>2.3013628182051941E-2</v>
      </c>
      <c r="X108" s="9">
        <v>1</v>
      </c>
    </row>
    <row r="109" spans="1:26" x14ac:dyDescent="0.25">
      <c r="A109" s="9" t="s">
        <v>36</v>
      </c>
      <c r="B109" s="9" t="s">
        <v>17</v>
      </c>
      <c r="C109" s="8" t="str">
        <f>INDEX(calendrier!$C$3:$BC$23,MATCH(B109,calendrier!$B$3:$B$23,0),MATCH(A109,calendrier!$C$2:$BC$2,0))</f>
        <v>Rouge</v>
      </c>
      <c r="D109" s="9" t="s">
        <v>361</v>
      </c>
      <c r="E109" s="9">
        <v>5</v>
      </c>
      <c r="F109" s="9" t="str">
        <f>VLOOKUP(D109,référence!$A:$C,3,FALSE)</f>
        <v>UB long grain</v>
      </c>
      <c r="I109" s="9">
        <v>5894</v>
      </c>
      <c r="J109" s="9">
        <f t="shared" si="5"/>
        <v>8894</v>
      </c>
      <c r="K109" s="9">
        <f t="shared" si="6"/>
        <v>-3000</v>
      </c>
      <c r="L109" s="9">
        <v>2607</v>
      </c>
      <c r="M109" s="9">
        <v>21</v>
      </c>
      <c r="N109" s="9">
        <v>2573</v>
      </c>
      <c r="O109" s="11">
        <f t="shared" si="7"/>
        <v>1.3041810510164941E-2</v>
      </c>
      <c r="P109" s="9">
        <v>3288</v>
      </c>
      <c r="Q109" s="9">
        <v>9</v>
      </c>
      <c r="R109" s="9">
        <v>3247</v>
      </c>
      <c r="S109" s="11">
        <f t="shared" si="8"/>
        <v>1.2469586374695864E-2</v>
      </c>
      <c r="T109" s="9">
        <v>3080</v>
      </c>
      <c r="U109" s="9">
        <v>4</v>
      </c>
      <c r="V109" s="9">
        <v>3074</v>
      </c>
      <c r="W109" s="11">
        <f t="shared" si="9"/>
        <v>1.9480519480519481E-3</v>
      </c>
      <c r="X109" s="9">
        <v>0</v>
      </c>
      <c r="Y109" s="9">
        <v>147813</v>
      </c>
      <c r="Z109" s="9">
        <v>22</v>
      </c>
    </row>
    <row r="110" spans="1:26" x14ac:dyDescent="0.25">
      <c r="A110" s="9" t="s">
        <v>36</v>
      </c>
      <c r="B110" s="9" t="s">
        <v>17</v>
      </c>
      <c r="C110" s="8" t="str">
        <f>INDEX(calendrier!$C$3:$BC$23,MATCH(B110,calendrier!$B$3:$B$23,0),MATCH(A110,calendrier!$C$2:$BC$2,0))</f>
        <v>Rouge</v>
      </c>
      <c r="D110" s="9" t="s">
        <v>344</v>
      </c>
      <c r="E110" s="9">
        <v>6</v>
      </c>
      <c r="F110" s="9" t="str">
        <f>VLOOKUP(D110,référence!$A:$C,3,FALSE)</f>
        <v>UB veg pilau</v>
      </c>
      <c r="I110" s="9">
        <v>69888</v>
      </c>
      <c r="J110" s="9">
        <f t="shared" si="5"/>
        <v>70278</v>
      </c>
      <c r="K110" s="9">
        <f t="shared" si="6"/>
        <v>-390</v>
      </c>
      <c r="L110" s="9">
        <v>22978</v>
      </c>
      <c r="M110" s="9">
        <v>117</v>
      </c>
      <c r="N110" s="9">
        <v>22806</v>
      </c>
      <c r="O110" s="11">
        <f t="shared" si="7"/>
        <v>7.4854208373226561E-3</v>
      </c>
      <c r="P110" s="9">
        <v>23355</v>
      </c>
      <c r="Q110" s="9">
        <v>34</v>
      </c>
      <c r="R110" s="9">
        <v>23248</v>
      </c>
      <c r="S110" s="11">
        <f t="shared" si="8"/>
        <v>4.5814600727895529E-3</v>
      </c>
      <c r="T110" s="9">
        <v>24502</v>
      </c>
      <c r="U110" s="9">
        <v>121</v>
      </c>
      <c r="V110" s="9">
        <v>24224</v>
      </c>
      <c r="W110" s="11">
        <f t="shared" si="9"/>
        <v>1.1346012570402415E-2</v>
      </c>
      <c r="X110" s="9">
        <v>0</v>
      </c>
    </row>
    <row r="111" spans="1:26" x14ac:dyDescent="0.25">
      <c r="A111" s="9" t="s">
        <v>36</v>
      </c>
      <c r="B111" s="9" t="s">
        <v>17</v>
      </c>
      <c r="C111" s="8" t="str">
        <f>INDEX(calendrier!$C$3:$BC$23,MATCH(B111,calendrier!$B$3:$B$23,0),MATCH(A111,calendrier!$C$2:$BC$2,0))</f>
        <v>Rouge</v>
      </c>
      <c r="D111" s="9" t="s">
        <v>423</v>
      </c>
      <c r="E111" s="9">
        <v>7</v>
      </c>
      <c r="F111" s="9" t="str">
        <f>VLOOKUP(D111,référence!$A:$C,3,FALSE)</f>
        <v>UB veg pilau</v>
      </c>
      <c r="I111" s="9">
        <v>16896</v>
      </c>
      <c r="J111" s="9">
        <f t="shared" si="5"/>
        <v>17243</v>
      </c>
      <c r="K111" s="9">
        <f t="shared" si="6"/>
        <v>-347</v>
      </c>
      <c r="L111" s="9">
        <v>8608</v>
      </c>
      <c r="M111" s="9">
        <v>47</v>
      </c>
      <c r="N111" s="9">
        <v>8560</v>
      </c>
      <c r="O111" s="11">
        <f t="shared" si="7"/>
        <v>5.5762081784386614E-3</v>
      </c>
      <c r="P111" s="9">
        <v>8714</v>
      </c>
      <c r="Q111" s="9">
        <v>45</v>
      </c>
      <c r="R111" s="9">
        <v>8683</v>
      </c>
      <c r="S111" s="11">
        <f t="shared" si="8"/>
        <v>3.55749368831765E-3</v>
      </c>
      <c r="T111" s="9">
        <v>0</v>
      </c>
      <c r="U111" s="9">
        <v>0</v>
      </c>
      <c r="V111" s="9">
        <v>0</v>
      </c>
      <c r="W111" s="11" t="str">
        <f t="shared" si="9"/>
        <v/>
      </c>
      <c r="X111" s="9">
        <v>0</v>
      </c>
    </row>
    <row r="112" spans="1:26" x14ac:dyDescent="0.25">
      <c r="A112" s="9" t="s">
        <v>36</v>
      </c>
      <c r="B112" s="9" t="s">
        <v>17</v>
      </c>
      <c r="C112" s="8" t="str">
        <f>INDEX(calendrier!$C$3:$BC$23,MATCH(B112,calendrier!$B$3:$B$23,0),MATCH(A112,calendrier!$C$2:$BC$2,0))</f>
        <v>Rouge</v>
      </c>
      <c r="D112" s="9" t="s">
        <v>292</v>
      </c>
      <c r="E112" s="9">
        <v>8</v>
      </c>
      <c r="F112" s="9" t="str">
        <f>VLOOKUP(D112,référence!$A:$C,3,FALSE)</f>
        <v>UB veg pilau</v>
      </c>
      <c r="I112" s="9">
        <v>122112</v>
      </c>
      <c r="J112" s="9">
        <f t="shared" si="5"/>
        <v>2555</v>
      </c>
      <c r="K112" s="9">
        <f t="shared" si="6"/>
        <v>119557</v>
      </c>
      <c r="L112" s="9">
        <v>0</v>
      </c>
      <c r="M112" s="9">
        <v>0</v>
      </c>
      <c r="N112" s="9">
        <v>0</v>
      </c>
      <c r="O112" s="11" t="str">
        <f t="shared" si="7"/>
        <v/>
      </c>
      <c r="P112" s="9">
        <v>0</v>
      </c>
      <c r="Q112" s="9">
        <v>0</v>
      </c>
      <c r="R112" s="9">
        <v>0</v>
      </c>
      <c r="S112" s="11" t="str">
        <f t="shared" si="8"/>
        <v/>
      </c>
      <c r="T112" s="9">
        <v>2568</v>
      </c>
      <c r="U112" s="9">
        <v>1</v>
      </c>
      <c r="V112" s="9">
        <v>2555</v>
      </c>
      <c r="W112" s="11">
        <f t="shared" si="9"/>
        <v>5.0623052959501555E-3</v>
      </c>
      <c r="X112" s="9">
        <v>0</v>
      </c>
    </row>
    <row r="113" spans="1:26" x14ac:dyDescent="0.25">
      <c r="A113" s="9" t="s">
        <v>36</v>
      </c>
      <c r="B113" s="9" t="s">
        <v>18</v>
      </c>
      <c r="C113" s="8" t="str">
        <f>INDEX(calendrier!$C$3:$BC$23,MATCH(B113,calendrier!$B$3:$B$23,0),MATCH(A113,calendrier!$C$2:$BC$2,0))</f>
        <v>Orange</v>
      </c>
      <c r="D113" s="9" t="s">
        <v>292</v>
      </c>
      <c r="E113" s="9">
        <v>8</v>
      </c>
      <c r="F113" s="9" t="str">
        <f>VLOOKUP(D113,référence!$A:$C,3,FALSE)</f>
        <v>UB veg pilau</v>
      </c>
      <c r="I113" s="9">
        <v>116988</v>
      </c>
      <c r="J113" s="9">
        <f t="shared" si="5"/>
        <v>99059</v>
      </c>
      <c r="K113" s="9">
        <f t="shared" si="6"/>
        <v>17929</v>
      </c>
      <c r="L113" s="9">
        <v>32227</v>
      </c>
      <c r="M113" s="9">
        <v>157</v>
      </c>
      <c r="N113" s="9">
        <v>31925</v>
      </c>
      <c r="O113" s="11">
        <f t="shared" si="7"/>
        <v>9.3710242963974313E-3</v>
      </c>
      <c r="P113" s="9">
        <v>33412</v>
      </c>
      <c r="Q113" s="9">
        <v>160</v>
      </c>
      <c r="R113" s="9">
        <v>33282</v>
      </c>
      <c r="S113" s="11">
        <f t="shared" si="8"/>
        <v>3.8908176702980965E-3</v>
      </c>
      <c r="T113" s="9">
        <v>34056</v>
      </c>
      <c r="U113" s="9">
        <v>115</v>
      </c>
      <c r="V113" s="9">
        <v>33852</v>
      </c>
      <c r="W113" s="11">
        <f t="shared" si="9"/>
        <v>5.9901338971106409E-3</v>
      </c>
      <c r="X113" s="9">
        <v>1</v>
      </c>
    </row>
    <row r="114" spans="1:26" x14ac:dyDescent="0.25">
      <c r="A114" s="9" t="s">
        <v>36</v>
      </c>
      <c r="B114" s="9" t="s">
        <v>19</v>
      </c>
      <c r="C114" s="8" t="str">
        <f>INDEX(calendrier!$C$3:$BC$23,MATCH(B114,calendrier!$B$3:$B$23,0),MATCH(A114,calendrier!$C$2:$BC$2,0))</f>
        <v>Vert</v>
      </c>
      <c r="D114" s="9" t="s">
        <v>292</v>
      </c>
      <c r="E114" s="9">
        <v>8</v>
      </c>
      <c r="F114" s="9" t="str">
        <f>VLOOKUP(D114,référence!$A:$C,3,FALSE)</f>
        <v>UB veg pilau</v>
      </c>
      <c r="I114" s="9">
        <v>17929</v>
      </c>
      <c r="J114" s="9">
        <f t="shared" si="5"/>
        <v>15286</v>
      </c>
      <c r="K114" s="9">
        <f t="shared" si="6"/>
        <v>2643</v>
      </c>
      <c r="L114" s="9">
        <v>5037</v>
      </c>
      <c r="M114" s="9">
        <v>12</v>
      </c>
      <c r="N114" s="9">
        <v>4988</v>
      </c>
      <c r="O114" s="11">
        <f t="shared" si="7"/>
        <v>9.728012705975779E-3</v>
      </c>
      <c r="P114" s="9">
        <v>4896</v>
      </c>
      <c r="Q114" s="9">
        <v>25</v>
      </c>
      <c r="R114" s="9">
        <v>4874</v>
      </c>
      <c r="S114" s="11">
        <f t="shared" si="8"/>
        <v>4.4934640522875813E-3</v>
      </c>
      <c r="T114" s="9">
        <v>5443</v>
      </c>
      <c r="U114" s="9">
        <v>0</v>
      </c>
      <c r="V114" s="9">
        <v>5424</v>
      </c>
      <c r="W114" s="11">
        <f t="shared" si="9"/>
        <v>3.4907220282932206E-3</v>
      </c>
      <c r="X114" s="9">
        <v>0</v>
      </c>
      <c r="Y114" s="9">
        <v>205681</v>
      </c>
      <c r="Z114" s="9">
        <v>17</v>
      </c>
    </row>
    <row r="115" spans="1:26" x14ac:dyDescent="0.25">
      <c r="A115" s="9" t="s">
        <v>36</v>
      </c>
      <c r="B115" s="9" t="s">
        <v>19</v>
      </c>
      <c r="C115" s="8" t="str">
        <f>INDEX(calendrier!$C$3:$BC$23,MATCH(B115,calendrier!$B$3:$B$23,0),MATCH(A115,calendrier!$C$2:$BC$2,0))</f>
        <v>Vert</v>
      </c>
      <c r="D115" s="9" t="s">
        <v>437</v>
      </c>
      <c r="E115" s="9">
        <v>9</v>
      </c>
      <c r="F115" s="9" t="str">
        <f>VLOOKUP(D115,référence!$A:$C,3,FALSE)</f>
        <v>UB méditerranien</v>
      </c>
      <c r="I115" s="9">
        <v>7680</v>
      </c>
      <c r="J115" s="9">
        <f t="shared" si="5"/>
        <v>6932</v>
      </c>
      <c r="K115" s="9">
        <f t="shared" si="6"/>
        <v>748</v>
      </c>
      <c r="L115" s="9">
        <v>2732</v>
      </c>
      <c r="M115" s="9">
        <v>143</v>
      </c>
      <c r="N115" s="9">
        <v>2622</v>
      </c>
      <c r="O115" s="11">
        <f t="shared" si="7"/>
        <v>4.026354319180088E-2</v>
      </c>
      <c r="P115" s="9">
        <v>4380</v>
      </c>
      <c r="Q115" s="9">
        <v>21</v>
      </c>
      <c r="R115" s="9">
        <v>4310</v>
      </c>
      <c r="S115" s="11">
        <f t="shared" si="8"/>
        <v>1.5981735159817351E-2</v>
      </c>
      <c r="T115" s="9">
        <v>0</v>
      </c>
      <c r="U115" s="9">
        <v>0</v>
      </c>
      <c r="V115" s="9">
        <v>0</v>
      </c>
      <c r="W115" s="11" t="str">
        <f t="shared" si="9"/>
        <v/>
      </c>
      <c r="X115" s="9">
        <v>0</v>
      </c>
    </row>
    <row r="116" spans="1:26" x14ac:dyDescent="0.25">
      <c r="A116" s="9" t="s">
        <v>36</v>
      </c>
      <c r="B116" s="9" t="s">
        <v>19</v>
      </c>
      <c r="C116" s="8" t="str">
        <f>INDEX(calendrier!$C$3:$BC$23,MATCH(B116,calendrier!$B$3:$B$23,0),MATCH(A116,calendrier!$C$2:$BC$2,0))</f>
        <v>Vert</v>
      </c>
      <c r="D116" s="9" t="s">
        <v>365</v>
      </c>
      <c r="E116" s="9">
        <v>10</v>
      </c>
      <c r="F116" s="9" t="str">
        <f>VLOOKUP(D116,référence!$A:$C,3,FALSE)</f>
        <v>UB méditerranien</v>
      </c>
      <c r="I116" s="9">
        <v>70656</v>
      </c>
      <c r="J116" s="9">
        <f t="shared" si="5"/>
        <v>63676</v>
      </c>
      <c r="K116" s="9">
        <f t="shared" si="6"/>
        <v>6980</v>
      </c>
      <c r="L116" s="9">
        <v>14914</v>
      </c>
      <c r="M116" s="9">
        <v>382</v>
      </c>
      <c r="N116" s="9">
        <v>14780</v>
      </c>
      <c r="O116" s="11">
        <f t="shared" si="7"/>
        <v>8.9848464529971844E-3</v>
      </c>
      <c r="P116" s="9">
        <v>23735</v>
      </c>
      <c r="Q116" s="9">
        <v>87</v>
      </c>
      <c r="R116" s="9">
        <v>23660</v>
      </c>
      <c r="S116" s="11">
        <f t="shared" si="8"/>
        <v>3.1598904571308196E-3</v>
      </c>
      <c r="T116" s="9">
        <v>25512</v>
      </c>
      <c r="U116" s="9">
        <v>217</v>
      </c>
      <c r="V116" s="9">
        <v>25236</v>
      </c>
      <c r="W116" s="11">
        <f t="shared" si="9"/>
        <v>1.0818438381937912E-2</v>
      </c>
      <c r="X116" s="9">
        <v>0</v>
      </c>
    </row>
    <row r="117" spans="1:26" x14ac:dyDescent="0.25">
      <c r="A117" s="9" t="s">
        <v>36</v>
      </c>
      <c r="B117" s="9" t="s">
        <v>20</v>
      </c>
      <c r="C117" s="8" t="str">
        <f>INDEX(calendrier!$C$3:$BC$23,MATCH(B117,calendrier!$B$3:$B$23,0),MATCH(A117,calendrier!$C$2:$BC$2,0))</f>
        <v>Rouge</v>
      </c>
      <c r="D117" s="9" t="s">
        <v>365</v>
      </c>
      <c r="E117" s="9">
        <v>10</v>
      </c>
      <c r="F117" s="9" t="str">
        <f>VLOOKUP(D117,référence!$A:$C,3,FALSE)</f>
        <v>UB méditerranien</v>
      </c>
      <c r="I117" s="9">
        <v>6980</v>
      </c>
      <c r="J117" s="9">
        <f t="shared" si="5"/>
        <v>7278</v>
      </c>
      <c r="K117" s="9">
        <f t="shared" si="6"/>
        <v>-298</v>
      </c>
      <c r="L117" s="9">
        <v>1727</v>
      </c>
      <c r="M117" s="9">
        <v>67</v>
      </c>
      <c r="N117" s="9">
        <v>1538</v>
      </c>
      <c r="O117" s="11">
        <f t="shared" si="7"/>
        <v>0.10943833236826868</v>
      </c>
      <c r="P117" s="9">
        <v>2316</v>
      </c>
      <c r="Q117" s="9">
        <v>13</v>
      </c>
      <c r="R117" s="9">
        <v>2311</v>
      </c>
      <c r="S117" s="11">
        <f t="shared" si="8"/>
        <v>2.1588946459412781E-3</v>
      </c>
      <c r="T117" s="9">
        <v>3493</v>
      </c>
      <c r="U117" s="9">
        <v>79</v>
      </c>
      <c r="V117" s="9">
        <v>3429</v>
      </c>
      <c r="W117" s="11">
        <f t="shared" si="9"/>
        <v>1.8322359003721728E-2</v>
      </c>
      <c r="X117" s="9">
        <v>0</v>
      </c>
    </row>
    <row r="118" spans="1:26" x14ac:dyDescent="0.25">
      <c r="A118" s="9" t="s">
        <v>36</v>
      </c>
      <c r="B118" s="9" t="s">
        <v>20</v>
      </c>
      <c r="C118" s="8" t="str">
        <f>INDEX(calendrier!$C$3:$BC$23,MATCH(B118,calendrier!$B$3:$B$23,0),MATCH(A118,calendrier!$C$2:$BC$2,0))</f>
        <v>Rouge</v>
      </c>
      <c r="D118" s="9" t="s">
        <v>152</v>
      </c>
      <c r="E118" s="9">
        <v>11</v>
      </c>
      <c r="F118" s="9" t="str">
        <f>VLOOKUP(D118,référence!$A:$C,3,FALSE)</f>
        <v>UB méditerranien</v>
      </c>
      <c r="I118" s="9">
        <v>70656</v>
      </c>
      <c r="J118" s="9">
        <f t="shared" si="5"/>
        <v>70379</v>
      </c>
      <c r="K118" s="9">
        <f t="shared" si="6"/>
        <v>277</v>
      </c>
      <c r="L118" s="9">
        <v>25435</v>
      </c>
      <c r="M118" s="9">
        <v>246</v>
      </c>
      <c r="N118" s="9">
        <v>25316</v>
      </c>
      <c r="O118" s="11">
        <f t="shared" si="7"/>
        <v>4.678592490662473E-3</v>
      </c>
      <c r="P118" s="9">
        <v>27557</v>
      </c>
      <c r="Q118" s="9">
        <v>137</v>
      </c>
      <c r="R118" s="9">
        <v>27456</v>
      </c>
      <c r="S118" s="11">
        <f t="shared" si="8"/>
        <v>3.6651304568712123E-3</v>
      </c>
      <c r="T118" s="9">
        <v>17717</v>
      </c>
      <c r="U118" s="9">
        <v>92</v>
      </c>
      <c r="V118" s="9">
        <v>17607</v>
      </c>
      <c r="W118" s="11">
        <f t="shared" si="9"/>
        <v>6.2087260822938422E-3</v>
      </c>
      <c r="X118" s="9">
        <v>0</v>
      </c>
    </row>
    <row r="119" spans="1:26" x14ac:dyDescent="0.25">
      <c r="A119" s="9" t="s">
        <v>36</v>
      </c>
      <c r="B119" s="9" t="s">
        <v>20</v>
      </c>
      <c r="C119" s="8" t="str">
        <f>INDEX(calendrier!$C$3:$BC$23,MATCH(B119,calendrier!$B$3:$B$23,0),MATCH(A119,calendrier!$C$2:$BC$2,0))</f>
        <v>Rouge</v>
      </c>
      <c r="D119" s="9" t="s">
        <v>461</v>
      </c>
      <c r="E119" s="9">
        <v>12</v>
      </c>
      <c r="F119" s="9" t="str">
        <f>VLOOKUP(D119,référence!$A:$C,3,FALSE)</f>
        <v>UB méditerranien</v>
      </c>
      <c r="I119" s="9">
        <v>19968</v>
      </c>
      <c r="J119" s="9">
        <f t="shared" si="5"/>
        <v>18276</v>
      </c>
      <c r="K119" s="9">
        <f t="shared" si="6"/>
        <v>1692</v>
      </c>
      <c r="L119" s="9">
        <v>5768</v>
      </c>
      <c r="M119" s="9">
        <v>17</v>
      </c>
      <c r="N119" s="9">
        <v>5726</v>
      </c>
      <c r="O119" s="11">
        <f t="shared" si="7"/>
        <v>7.2815533980582527E-3</v>
      </c>
      <c r="P119" s="9">
        <v>5828</v>
      </c>
      <c r="Q119" s="9">
        <v>42</v>
      </c>
      <c r="R119" s="9">
        <v>5799</v>
      </c>
      <c r="S119" s="11">
        <f t="shared" si="8"/>
        <v>4.9759780370624571E-3</v>
      </c>
      <c r="T119" s="9">
        <v>6796</v>
      </c>
      <c r="U119" s="9">
        <v>8</v>
      </c>
      <c r="V119" s="9">
        <v>6751</v>
      </c>
      <c r="W119" s="11">
        <f t="shared" si="9"/>
        <v>6.6215420835785757E-3</v>
      </c>
      <c r="X119" s="9">
        <v>0</v>
      </c>
    </row>
    <row r="120" spans="1:26" x14ac:dyDescent="0.25">
      <c r="A120" s="9" t="s">
        <v>36</v>
      </c>
      <c r="B120" s="9" t="s">
        <v>21</v>
      </c>
      <c r="C120" s="8" t="str">
        <f>INDEX(calendrier!$C$3:$BC$23,MATCH(B120,calendrier!$B$3:$B$23,0),MATCH(A120,calendrier!$C$2:$BC$2,0))</f>
        <v>Orange</v>
      </c>
      <c r="D120" s="9" t="s">
        <v>461</v>
      </c>
      <c r="E120" s="9">
        <v>12</v>
      </c>
      <c r="F120" s="9" t="str">
        <f>VLOOKUP(D120,référence!$A:$C,3,FALSE)</f>
        <v>UB méditerranien</v>
      </c>
      <c r="I120" s="9">
        <v>1692</v>
      </c>
      <c r="J120" s="9">
        <f t="shared" si="5"/>
        <v>2584</v>
      </c>
      <c r="K120" s="9">
        <f t="shared" si="6"/>
        <v>-892</v>
      </c>
      <c r="L120" s="9">
        <v>1359</v>
      </c>
      <c r="M120" s="9">
        <v>9</v>
      </c>
      <c r="N120" s="9">
        <v>1350</v>
      </c>
      <c r="O120" s="11">
        <f t="shared" si="7"/>
        <v>6.6225165562913907E-3</v>
      </c>
      <c r="P120" s="9">
        <v>1237</v>
      </c>
      <c r="Q120" s="9">
        <v>11</v>
      </c>
      <c r="R120" s="9">
        <v>1234</v>
      </c>
      <c r="S120" s="11">
        <f t="shared" si="8"/>
        <v>2.425222312045271E-3</v>
      </c>
      <c r="T120" s="9">
        <v>0</v>
      </c>
      <c r="U120" s="9">
        <v>0</v>
      </c>
      <c r="V120" s="9">
        <v>0</v>
      </c>
      <c r="W120" s="11" t="str">
        <f t="shared" si="9"/>
        <v/>
      </c>
      <c r="X120" s="9">
        <v>0</v>
      </c>
    </row>
    <row r="121" spans="1:26" x14ac:dyDescent="0.25">
      <c r="A121" s="9" t="s">
        <v>36</v>
      </c>
      <c r="B121" s="9" t="s">
        <v>21</v>
      </c>
      <c r="C121" s="8" t="str">
        <f>INDEX(calendrier!$C$3:$BC$23,MATCH(B121,calendrier!$B$3:$B$23,0),MATCH(A121,calendrier!$C$2:$BC$2,0))</f>
        <v>Orange</v>
      </c>
      <c r="D121" s="9" t="s">
        <v>400</v>
      </c>
      <c r="E121" s="9">
        <v>13</v>
      </c>
      <c r="F121" s="9" t="str">
        <f>VLOOKUP(D121,référence!$A:$C,3,FALSE)</f>
        <v>UB méditerranien</v>
      </c>
      <c r="I121" s="9">
        <v>119040</v>
      </c>
      <c r="J121" s="9">
        <f t="shared" si="5"/>
        <v>90654</v>
      </c>
      <c r="K121" s="9">
        <f t="shared" si="6"/>
        <v>28386</v>
      </c>
      <c r="L121" s="9">
        <v>31070</v>
      </c>
      <c r="M121" s="9">
        <v>225</v>
      </c>
      <c r="N121" s="9">
        <v>30827</v>
      </c>
      <c r="O121" s="11">
        <f t="shared" si="7"/>
        <v>7.821049243643385E-3</v>
      </c>
      <c r="P121" s="9">
        <v>29665</v>
      </c>
      <c r="Q121" s="9">
        <v>118</v>
      </c>
      <c r="R121" s="9">
        <v>29370</v>
      </c>
      <c r="S121" s="11">
        <f t="shared" si="8"/>
        <v>9.9443788976908819E-3</v>
      </c>
      <c r="T121" s="9">
        <v>30733</v>
      </c>
      <c r="U121" s="9">
        <v>161</v>
      </c>
      <c r="V121" s="9">
        <v>30457</v>
      </c>
      <c r="W121" s="11">
        <f t="shared" si="9"/>
        <v>8.9805746266228489E-3</v>
      </c>
      <c r="X121" s="9">
        <v>5</v>
      </c>
    </row>
    <row r="122" spans="1:26" x14ac:dyDescent="0.25">
      <c r="A122" s="9" t="s">
        <v>36</v>
      </c>
      <c r="B122" s="9" t="s">
        <v>22</v>
      </c>
      <c r="C122" s="8" t="str">
        <f>INDEX(calendrier!$C$3:$BC$23,MATCH(B122,calendrier!$B$3:$B$23,0),MATCH(A122,calendrier!$C$2:$BC$2,0))</f>
        <v>Bleu</v>
      </c>
      <c r="D122" s="9" t="s">
        <v>400</v>
      </c>
      <c r="E122" s="9">
        <v>13</v>
      </c>
      <c r="F122" s="9" t="str">
        <f>VLOOKUP(D122,référence!$A:$C,3,FALSE)</f>
        <v>UB méditerranien</v>
      </c>
      <c r="I122" s="9">
        <v>28000</v>
      </c>
      <c r="J122" s="9">
        <f t="shared" si="5"/>
        <v>32793</v>
      </c>
      <c r="K122" s="9">
        <f t="shared" si="6"/>
        <v>-4793</v>
      </c>
      <c r="L122" s="9">
        <v>11370</v>
      </c>
      <c r="M122" s="9">
        <v>67</v>
      </c>
      <c r="N122" s="9">
        <v>11273</v>
      </c>
      <c r="O122" s="11">
        <f t="shared" si="7"/>
        <v>8.5312225153913804E-3</v>
      </c>
      <c r="P122" s="9">
        <v>10068</v>
      </c>
      <c r="Q122" s="9">
        <v>118</v>
      </c>
      <c r="R122" s="9">
        <v>9936</v>
      </c>
      <c r="S122" s="11">
        <f t="shared" si="8"/>
        <v>1.3110846245530394E-2</v>
      </c>
      <c r="T122" s="9">
        <v>11636</v>
      </c>
      <c r="U122" s="9">
        <v>19</v>
      </c>
      <c r="V122" s="9">
        <v>11584</v>
      </c>
      <c r="W122" s="11">
        <f t="shared" si="9"/>
        <v>4.4688896528016497E-3</v>
      </c>
      <c r="X122" s="9">
        <v>2</v>
      </c>
      <c r="Y122" s="9">
        <v>294992</v>
      </c>
      <c r="Z122" s="9">
        <v>24</v>
      </c>
    </row>
    <row r="123" spans="1:26" x14ac:dyDescent="0.25">
      <c r="A123" s="9" t="s">
        <v>867</v>
      </c>
      <c r="B123" s="9" t="s">
        <v>22</v>
      </c>
      <c r="C123" s="8" t="str">
        <f>INDEX(calendrier!$C$3:$BC$23,MATCH(B123,calendrier!$B$3:$B$23,0),MATCH(A123,calendrier!$C$2:$BC$2,0))</f>
        <v>Bleu</v>
      </c>
      <c r="D123" s="9" t="s">
        <v>520</v>
      </c>
      <c r="E123" s="9">
        <v>14</v>
      </c>
      <c r="F123" s="9" t="str">
        <f>VLOOKUP(D123,référence!$A:$C,3,FALSE)</f>
        <v>UB mexicain</v>
      </c>
      <c r="I123" s="9">
        <v>3072</v>
      </c>
      <c r="J123" s="9">
        <f t="shared" si="5"/>
        <v>3519</v>
      </c>
      <c r="K123" s="9">
        <f t="shared" si="6"/>
        <v>-447</v>
      </c>
      <c r="L123" s="9">
        <v>0</v>
      </c>
      <c r="M123" s="9">
        <v>0</v>
      </c>
      <c r="N123" s="9">
        <v>0</v>
      </c>
      <c r="O123" s="11" t="str">
        <f t="shared" si="7"/>
        <v/>
      </c>
      <c r="P123" s="9">
        <v>0</v>
      </c>
      <c r="Q123" s="9">
        <v>0</v>
      </c>
      <c r="R123" s="9">
        <v>0</v>
      </c>
      <c r="S123" s="11" t="str">
        <f t="shared" si="8"/>
        <v/>
      </c>
      <c r="T123" s="9">
        <v>3575</v>
      </c>
      <c r="U123" s="9">
        <v>94</v>
      </c>
      <c r="V123" s="9">
        <v>3519</v>
      </c>
      <c r="W123" s="11">
        <f t="shared" si="9"/>
        <v>1.5664335664335664E-2</v>
      </c>
      <c r="X123" s="9">
        <v>0</v>
      </c>
    </row>
    <row r="124" spans="1:26" x14ac:dyDescent="0.25">
      <c r="A124" s="9" t="s">
        <v>36</v>
      </c>
      <c r="B124" s="9" t="s">
        <v>22</v>
      </c>
      <c r="C124" s="8" t="str">
        <f>INDEX(calendrier!$C$3:$BC$23,MATCH(B124,calendrier!$B$3:$B$23,0),MATCH(A124,calendrier!$C$2:$BC$2,0))</f>
        <v>Bleu</v>
      </c>
      <c r="D124" s="9" t="s">
        <v>491</v>
      </c>
      <c r="E124" s="9">
        <v>15</v>
      </c>
      <c r="F124" s="9" t="str">
        <f>VLOOKUP(D124,référence!$A:$C,3,FALSE)</f>
        <v>UB mexicain</v>
      </c>
      <c r="I124" s="9">
        <v>3072</v>
      </c>
      <c r="J124" s="9">
        <f t="shared" si="5"/>
        <v>2768</v>
      </c>
      <c r="K124" s="9">
        <f t="shared" si="6"/>
        <v>304</v>
      </c>
      <c r="L124" s="9">
        <v>0</v>
      </c>
      <c r="M124" s="9">
        <v>0</v>
      </c>
      <c r="N124" s="9">
        <v>0</v>
      </c>
      <c r="O124" s="11" t="str">
        <f t="shared" si="7"/>
        <v/>
      </c>
      <c r="P124" s="9">
        <v>0</v>
      </c>
      <c r="Q124" s="9">
        <v>0</v>
      </c>
      <c r="R124" s="9">
        <v>0</v>
      </c>
      <c r="S124" s="11" t="str">
        <f t="shared" si="8"/>
        <v/>
      </c>
      <c r="T124" s="9">
        <v>2798</v>
      </c>
      <c r="U124" s="9">
        <v>16</v>
      </c>
      <c r="V124" s="9">
        <v>2768</v>
      </c>
      <c r="W124" s="11">
        <f t="shared" si="9"/>
        <v>1.0721944245889922E-2</v>
      </c>
      <c r="X124" s="9">
        <v>0</v>
      </c>
    </row>
    <row r="125" spans="1:26" x14ac:dyDescent="0.25">
      <c r="A125" s="9" t="s">
        <v>36</v>
      </c>
      <c r="B125" s="9" t="s">
        <v>22</v>
      </c>
      <c r="C125" s="8" t="str">
        <f>INDEX(calendrier!$C$3:$BC$23,MATCH(B125,calendrier!$B$3:$B$23,0),MATCH(A125,calendrier!$C$2:$BC$2,0))</f>
        <v>Bleu</v>
      </c>
      <c r="D125" s="9" t="s">
        <v>453</v>
      </c>
      <c r="E125" s="9">
        <v>16</v>
      </c>
      <c r="F125" s="9" t="str">
        <f>VLOOKUP(D125,référence!$A:$C,3,FALSE)</f>
        <v>UB mexicain</v>
      </c>
      <c r="I125" s="9">
        <v>93000</v>
      </c>
      <c r="J125" s="9">
        <f t="shared" si="5"/>
        <v>39151</v>
      </c>
      <c r="K125" s="9">
        <f t="shared" si="6"/>
        <v>53849</v>
      </c>
      <c r="L125" s="9">
        <v>21071</v>
      </c>
      <c r="M125" s="9">
        <v>108</v>
      </c>
      <c r="N125" s="9">
        <v>20943</v>
      </c>
      <c r="O125" s="11">
        <f t="shared" si="7"/>
        <v>6.0746998244032083E-3</v>
      </c>
      <c r="P125" s="9">
        <v>18420</v>
      </c>
      <c r="Q125" s="9">
        <v>444</v>
      </c>
      <c r="R125" s="9">
        <v>18208</v>
      </c>
      <c r="S125" s="11">
        <f t="shared" si="8"/>
        <v>1.1509229098805645E-2</v>
      </c>
      <c r="T125" s="9">
        <v>0</v>
      </c>
      <c r="U125" s="9">
        <v>0</v>
      </c>
      <c r="V125" s="9">
        <v>0</v>
      </c>
      <c r="W125" s="11" t="str">
        <f t="shared" si="9"/>
        <v/>
      </c>
      <c r="X125" s="9">
        <v>0</v>
      </c>
    </row>
    <row r="126" spans="1:26" x14ac:dyDescent="0.25">
      <c r="A126" s="9" t="s">
        <v>36</v>
      </c>
      <c r="B126" s="9" t="s">
        <v>23</v>
      </c>
      <c r="C126" s="8" t="str">
        <f>INDEX(calendrier!$C$3:$BC$23,MATCH(B126,calendrier!$B$3:$B$23,0),MATCH(A126,calendrier!$C$2:$BC$2,0))</f>
        <v>Rouge</v>
      </c>
      <c r="D126" s="9" t="s">
        <v>491</v>
      </c>
      <c r="E126" s="9">
        <v>15</v>
      </c>
      <c r="F126" s="9" t="str">
        <f>VLOOKUP(D126,référence!$A:$C,3,FALSE)</f>
        <v>UB mexicain</v>
      </c>
      <c r="I126" s="9">
        <v>304</v>
      </c>
      <c r="J126" s="9">
        <f t="shared" si="5"/>
        <v>700</v>
      </c>
      <c r="K126" s="9">
        <f t="shared" si="6"/>
        <v>-396</v>
      </c>
      <c r="L126" s="9">
        <v>0</v>
      </c>
      <c r="M126" s="9">
        <v>0</v>
      </c>
      <c r="N126" s="9">
        <v>0</v>
      </c>
      <c r="O126" s="11" t="str">
        <f t="shared" si="7"/>
        <v/>
      </c>
      <c r="P126" s="9">
        <v>0</v>
      </c>
      <c r="Q126" s="9">
        <v>0</v>
      </c>
      <c r="R126" s="9">
        <v>0</v>
      </c>
      <c r="S126" s="11" t="str">
        <f t="shared" si="8"/>
        <v/>
      </c>
      <c r="T126" s="9">
        <v>722</v>
      </c>
      <c r="U126" s="9">
        <v>7</v>
      </c>
      <c r="V126" s="9">
        <v>700</v>
      </c>
      <c r="W126" s="11">
        <f t="shared" si="9"/>
        <v>3.0470914127423823E-2</v>
      </c>
      <c r="X126" s="9">
        <v>0</v>
      </c>
    </row>
    <row r="127" spans="1:26" x14ac:dyDescent="0.25">
      <c r="A127" s="9" t="s">
        <v>36</v>
      </c>
      <c r="B127" s="9" t="s">
        <v>23</v>
      </c>
      <c r="C127" s="8" t="str">
        <f>INDEX(calendrier!$C$3:$BC$23,MATCH(B127,calendrier!$B$3:$B$23,0),MATCH(A127,calendrier!$C$2:$BC$2,0))</f>
        <v>Rouge</v>
      </c>
      <c r="D127" s="9" t="s">
        <v>453</v>
      </c>
      <c r="E127" s="9">
        <v>16</v>
      </c>
      <c r="F127" s="9" t="str">
        <f>VLOOKUP(D127,référence!$A:$C,3,FALSE)</f>
        <v>UB mexicain</v>
      </c>
      <c r="I127" s="9">
        <v>53849</v>
      </c>
      <c r="J127" s="9">
        <f t="shared" si="5"/>
        <v>33926</v>
      </c>
      <c r="K127" s="9">
        <f t="shared" si="6"/>
        <v>19923</v>
      </c>
      <c r="L127" s="9">
        <v>11514</v>
      </c>
      <c r="M127" s="9">
        <v>98</v>
      </c>
      <c r="N127" s="9">
        <v>11417</v>
      </c>
      <c r="O127" s="11">
        <f t="shared" si="7"/>
        <v>8.4245266631926344E-3</v>
      </c>
      <c r="P127" s="9">
        <v>12005</v>
      </c>
      <c r="Q127" s="9">
        <v>185</v>
      </c>
      <c r="R127" s="9">
        <v>11851</v>
      </c>
      <c r="S127" s="11">
        <f t="shared" si="8"/>
        <v>1.282798833819242E-2</v>
      </c>
      <c r="T127" s="9">
        <v>10789</v>
      </c>
      <c r="U127" s="9">
        <v>22</v>
      </c>
      <c r="V127" s="9">
        <v>10658</v>
      </c>
      <c r="W127" s="11">
        <f t="shared" si="9"/>
        <v>1.2141996477894152E-2</v>
      </c>
      <c r="X127" s="9">
        <v>2</v>
      </c>
      <c r="Y127" s="9">
        <v>80781</v>
      </c>
      <c r="Z127" s="9">
        <v>7</v>
      </c>
    </row>
    <row r="128" spans="1:26" x14ac:dyDescent="0.25">
      <c r="A128" s="9" t="s">
        <v>36</v>
      </c>
      <c r="B128" s="9" t="s">
        <v>23</v>
      </c>
      <c r="C128" s="8" t="str">
        <f>INDEX(calendrier!$C$3:$BC$23,MATCH(B128,calendrier!$B$3:$B$23,0),MATCH(A128,calendrier!$C$2:$BC$2,0))</f>
        <v>Rouge</v>
      </c>
      <c r="D128" s="9" t="s">
        <v>765</v>
      </c>
      <c r="E128" s="9">
        <v>17</v>
      </c>
      <c r="F128" s="9" t="str">
        <f>VLOOKUP(D128,référence!$A:$C,3,FALSE)</f>
        <v>EB nature</v>
      </c>
      <c r="I128" s="9">
        <v>81408</v>
      </c>
      <c r="J128" s="9">
        <f t="shared" si="5"/>
        <v>50274</v>
      </c>
      <c r="K128" s="9">
        <f t="shared" si="6"/>
        <v>31134</v>
      </c>
      <c r="L128" s="9">
        <v>15478</v>
      </c>
      <c r="M128" s="9">
        <v>51</v>
      </c>
      <c r="N128" s="9">
        <v>15318</v>
      </c>
      <c r="O128" s="11">
        <f t="shared" si="7"/>
        <v>1.0337252875048455E-2</v>
      </c>
      <c r="P128" s="9">
        <v>16943</v>
      </c>
      <c r="Q128" s="9">
        <v>445</v>
      </c>
      <c r="R128" s="9">
        <v>16823</v>
      </c>
      <c r="S128" s="11">
        <f t="shared" si="8"/>
        <v>7.0825709732632944E-3</v>
      </c>
      <c r="T128" s="9">
        <v>18339</v>
      </c>
      <c r="U128" s="9">
        <v>37</v>
      </c>
      <c r="V128" s="9">
        <v>18133</v>
      </c>
      <c r="W128" s="11">
        <f t="shared" si="9"/>
        <v>1.1232891651671302E-2</v>
      </c>
      <c r="X128" s="9">
        <v>2</v>
      </c>
    </row>
    <row r="129" spans="1:26" x14ac:dyDescent="0.25">
      <c r="A129" s="9" t="s">
        <v>36</v>
      </c>
      <c r="B129" s="9" t="s">
        <v>24</v>
      </c>
      <c r="C129" s="8" t="str">
        <f>INDEX(calendrier!$C$3:$BC$23,MATCH(B129,calendrier!$B$3:$B$23,0),MATCH(A129,calendrier!$C$2:$BC$2,0))</f>
        <v>Vert</v>
      </c>
      <c r="D129" s="9" t="s">
        <v>906</v>
      </c>
      <c r="E129" s="9">
        <v>17</v>
      </c>
      <c r="F129" s="9" t="str">
        <f>VLOOKUP(D129,référence!$A:$C,3,FALSE)</f>
        <v>EB nature</v>
      </c>
      <c r="I129" s="9">
        <v>31134</v>
      </c>
      <c r="J129" s="9">
        <f t="shared" si="5"/>
        <v>34266</v>
      </c>
      <c r="K129" s="9">
        <f t="shared" si="6"/>
        <v>-3132</v>
      </c>
      <c r="L129" s="9">
        <v>12212</v>
      </c>
      <c r="M129" s="9">
        <v>22</v>
      </c>
      <c r="N129" s="9">
        <v>12095</v>
      </c>
      <c r="O129" s="11">
        <f t="shared" si="7"/>
        <v>9.5807402554864071E-3</v>
      </c>
      <c r="P129" s="9">
        <v>9363</v>
      </c>
      <c r="Q129" s="9">
        <v>130</v>
      </c>
      <c r="R129" s="9">
        <v>9272</v>
      </c>
      <c r="S129" s="11">
        <f t="shared" si="8"/>
        <v>9.7191071237851118E-3</v>
      </c>
      <c r="T129" s="9">
        <v>12964</v>
      </c>
      <c r="U129" s="9">
        <v>7</v>
      </c>
      <c r="V129" s="9">
        <v>12899</v>
      </c>
      <c r="W129" s="11">
        <f t="shared" si="9"/>
        <v>5.0138846035174328E-3</v>
      </c>
      <c r="X129" s="9">
        <v>0</v>
      </c>
      <c r="Y129" s="9">
        <v>85097</v>
      </c>
      <c r="Z129" s="9">
        <v>11</v>
      </c>
    </row>
    <row r="130" spans="1:26" x14ac:dyDescent="0.25">
      <c r="A130" s="9" t="s">
        <v>36</v>
      </c>
      <c r="B130" s="9" t="s">
        <v>24</v>
      </c>
      <c r="C130" s="8" t="str">
        <f>INDEX(calendrier!$C$3:$BC$23,MATCH(B130,calendrier!$B$3:$B$23,0),MATCH(A130,calendrier!$C$2:$BC$2,0))</f>
        <v>Vert</v>
      </c>
      <c r="D130" s="9" t="s">
        <v>907</v>
      </c>
      <c r="E130" s="9">
        <v>18</v>
      </c>
      <c r="F130" s="9" t="str">
        <f>VLOOKUP(D130,référence!$A:$C,3,FALSE)</f>
        <v>EB tomate basilic</v>
      </c>
      <c r="I130" s="9">
        <v>78336</v>
      </c>
      <c r="J130" s="9">
        <f t="shared" si="5"/>
        <v>45061</v>
      </c>
      <c r="K130" s="9">
        <f t="shared" si="6"/>
        <v>33275</v>
      </c>
      <c r="L130" s="9">
        <v>14606</v>
      </c>
      <c r="M130" s="9">
        <v>211</v>
      </c>
      <c r="N130" s="9">
        <v>14378</v>
      </c>
      <c r="O130" s="11">
        <f t="shared" si="7"/>
        <v>1.5610023278104889E-2</v>
      </c>
      <c r="P130" s="9">
        <v>14343</v>
      </c>
      <c r="Q130" s="9">
        <v>205</v>
      </c>
      <c r="R130" s="9">
        <v>14086</v>
      </c>
      <c r="S130" s="11">
        <f t="shared" si="8"/>
        <v>1.7918148225615282E-2</v>
      </c>
      <c r="T130" s="9">
        <v>16814</v>
      </c>
      <c r="U130" s="9">
        <v>109</v>
      </c>
      <c r="V130" s="9">
        <v>16597</v>
      </c>
      <c r="W130" s="11">
        <f t="shared" si="9"/>
        <v>1.2905911740216486E-2</v>
      </c>
      <c r="X130" s="9">
        <v>0</v>
      </c>
    </row>
    <row r="131" spans="1:26" x14ac:dyDescent="0.25">
      <c r="A131" s="9" t="s">
        <v>36</v>
      </c>
      <c r="B131" s="9" t="s">
        <v>25</v>
      </c>
      <c r="C131" s="8" t="str">
        <f>INDEX(calendrier!$C$3:$BC$23,MATCH(B131,calendrier!$B$3:$B$23,0),MATCH(A131,calendrier!$C$2:$BC$2,0))</f>
        <v>Bleu</v>
      </c>
      <c r="D131" s="9" t="s">
        <v>907</v>
      </c>
      <c r="E131" s="9">
        <v>18</v>
      </c>
      <c r="F131" s="9" t="str">
        <f>VLOOKUP(D131,référence!$A:$C,3,FALSE)</f>
        <v>EB tomate basilic</v>
      </c>
      <c r="I131" s="9">
        <v>33275</v>
      </c>
      <c r="J131" s="9">
        <f t="shared" si="5"/>
        <v>25809</v>
      </c>
      <c r="K131" s="9">
        <f t="shared" si="6"/>
        <v>7466</v>
      </c>
      <c r="L131" s="9">
        <v>8765</v>
      </c>
      <c r="M131" s="9">
        <v>72</v>
      </c>
      <c r="N131" s="9">
        <v>8661</v>
      </c>
      <c r="O131" s="11">
        <f t="shared" si="7"/>
        <v>1.1865373645179691E-2</v>
      </c>
      <c r="P131" s="9">
        <v>8238</v>
      </c>
      <c r="Q131" s="9">
        <v>67</v>
      </c>
      <c r="R131" s="9">
        <v>8135</v>
      </c>
      <c r="S131" s="11">
        <f t="shared" si="8"/>
        <v>1.2503034717164361E-2</v>
      </c>
      <c r="T131" s="9">
        <v>9198</v>
      </c>
      <c r="U131" s="9">
        <v>101</v>
      </c>
      <c r="V131" s="9">
        <v>9013</v>
      </c>
      <c r="W131" s="11">
        <f t="shared" si="9"/>
        <v>2.0113068058273537E-2</v>
      </c>
      <c r="X131" s="9">
        <v>0</v>
      </c>
      <c r="Y131" s="9">
        <v>71817</v>
      </c>
      <c r="Z131" s="9">
        <v>7</v>
      </c>
    </row>
    <row r="132" spans="1:26" x14ac:dyDescent="0.25">
      <c r="A132" s="9" t="s">
        <v>36</v>
      </c>
      <c r="B132" s="9" t="s">
        <v>25</v>
      </c>
      <c r="C132" s="8" t="str">
        <f>INDEX(calendrier!$C$3:$BC$23,MATCH(B132,calendrier!$B$3:$B$23,0),MATCH(A132,calendrier!$C$2:$BC$2,0))</f>
        <v>Bleu</v>
      </c>
      <c r="D132" s="9" t="s">
        <v>677</v>
      </c>
      <c r="E132" s="9">
        <v>19</v>
      </c>
      <c r="F132" s="9" t="str">
        <f>VLOOKUP(D132,référence!$A:$C,3,FALSE)</f>
        <v>UB rissoto mushroom</v>
      </c>
      <c r="I132" s="9">
        <v>3072</v>
      </c>
      <c r="J132" s="9">
        <f t="shared" si="5"/>
        <v>3421</v>
      </c>
      <c r="K132" s="9">
        <f t="shared" si="6"/>
        <v>-349</v>
      </c>
      <c r="L132" s="9">
        <v>0</v>
      </c>
      <c r="M132" s="9">
        <v>0</v>
      </c>
      <c r="N132" s="9">
        <v>0</v>
      </c>
      <c r="O132" s="11" t="str">
        <f t="shared" si="7"/>
        <v/>
      </c>
      <c r="P132" s="9">
        <v>0</v>
      </c>
      <c r="Q132" s="9">
        <v>0</v>
      </c>
      <c r="R132" s="9">
        <v>0</v>
      </c>
      <c r="S132" s="11" t="str">
        <f t="shared" si="8"/>
        <v/>
      </c>
      <c r="T132" s="9">
        <v>3596</v>
      </c>
      <c r="U132" s="9">
        <v>62</v>
      </c>
      <c r="V132" s="9">
        <v>3421</v>
      </c>
      <c r="W132" s="11">
        <f t="shared" si="9"/>
        <v>4.8665183537263623E-2</v>
      </c>
      <c r="X132" s="9">
        <v>0</v>
      </c>
    </row>
    <row r="133" spans="1:26" x14ac:dyDescent="0.25">
      <c r="A133" s="9" t="s">
        <v>36</v>
      </c>
      <c r="B133" s="9" t="s">
        <v>25</v>
      </c>
      <c r="C133" s="8" t="str">
        <f>INDEX(calendrier!$C$3:$BC$23,MATCH(B133,calendrier!$B$3:$B$23,0),MATCH(A133,calendrier!$C$2:$BC$2,0))</f>
        <v>Bleu</v>
      </c>
      <c r="D133" s="9" t="s">
        <v>648</v>
      </c>
      <c r="E133" s="9">
        <v>20</v>
      </c>
      <c r="F133" s="9" t="str">
        <f>VLOOKUP(D133,référence!$A:$C,3,FALSE)</f>
        <v>UB rissoto mushroom</v>
      </c>
      <c r="I133" s="9">
        <v>27648</v>
      </c>
      <c r="J133" s="9">
        <f t="shared" si="5"/>
        <v>24587</v>
      </c>
      <c r="K133" s="9">
        <f t="shared" si="6"/>
        <v>3061</v>
      </c>
      <c r="L133" s="9">
        <v>10488</v>
      </c>
      <c r="M133" s="9">
        <v>100</v>
      </c>
      <c r="N133" s="9">
        <v>10318</v>
      </c>
      <c r="O133" s="11">
        <f t="shared" si="7"/>
        <v>1.6209000762776506E-2</v>
      </c>
      <c r="P133" s="9">
        <v>10914</v>
      </c>
      <c r="Q133" s="9">
        <v>125</v>
      </c>
      <c r="R133" s="9">
        <v>10807</v>
      </c>
      <c r="S133" s="11">
        <f t="shared" si="8"/>
        <v>9.8039215686274508E-3</v>
      </c>
      <c r="T133" s="9">
        <v>3506</v>
      </c>
      <c r="U133" s="9">
        <v>31</v>
      </c>
      <c r="V133" s="9">
        <v>3462</v>
      </c>
      <c r="W133" s="11">
        <f t="shared" si="9"/>
        <v>1.2549914432401598E-2</v>
      </c>
      <c r="X133" s="9">
        <v>0</v>
      </c>
    </row>
    <row r="134" spans="1:26" x14ac:dyDescent="0.25">
      <c r="A134" s="9" t="s">
        <v>36</v>
      </c>
      <c r="B134" s="9" t="s">
        <v>25</v>
      </c>
      <c r="C134" s="8" t="str">
        <f>INDEX(calendrier!$C$3:$BC$23,MATCH(B134,calendrier!$B$3:$B$23,0),MATCH(A134,calendrier!$C$2:$BC$2,0))</f>
        <v>Bleu</v>
      </c>
      <c r="D134" s="9" t="s">
        <v>822</v>
      </c>
      <c r="E134" s="9">
        <v>21</v>
      </c>
      <c r="F134" s="9" t="str">
        <f>VLOOKUP(D134,référence!$A:$C,3,FALSE)</f>
        <v>UB rissoto mushroom</v>
      </c>
      <c r="I134" s="9">
        <v>3072</v>
      </c>
      <c r="J134" s="9">
        <f t="shared" si="5"/>
        <v>3446</v>
      </c>
      <c r="K134" s="9">
        <f t="shared" si="6"/>
        <v>-374</v>
      </c>
      <c r="L134" s="9">
        <v>0</v>
      </c>
      <c r="M134" s="9">
        <v>0</v>
      </c>
      <c r="N134" s="9">
        <v>0</v>
      </c>
      <c r="O134" s="11" t="str">
        <f t="shared" si="7"/>
        <v/>
      </c>
      <c r="P134" s="9">
        <v>0</v>
      </c>
      <c r="Q134" s="9">
        <v>0</v>
      </c>
      <c r="R134" s="9">
        <v>0</v>
      </c>
      <c r="S134" s="11" t="str">
        <f t="shared" si="8"/>
        <v/>
      </c>
      <c r="T134" s="9">
        <v>3510</v>
      </c>
      <c r="U134" s="9">
        <v>31</v>
      </c>
      <c r="V134" s="9">
        <v>3446</v>
      </c>
      <c r="W134" s="11">
        <f t="shared" si="9"/>
        <v>1.8233618233618232E-2</v>
      </c>
      <c r="X134" s="9">
        <v>0</v>
      </c>
    </row>
    <row r="135" spans="1:26" x14ac:dyDescent="0.25">
      <c r="A135" s="9" t="s">
        <v>36</v>
      </c>
      <c r="B135" s="9" t="s">
        <v>25</v>
      </c>
      <c r="C135" s="8" t="str">
        <f>INDEX(calendrier!$C$3:$BC$23,MATCH(B135,calendrier!$B$3:$B$23,0),MATCH(A135,calendrier!$C$2:$BC$2,0))</f>
        <v>Bleu</v>
      </c>
      <c r="D135" s="9" t="s">
        <v>389</v>
      </c>
      <c r="E135" s="9">
        <v>22</v>
      </c>
      <c r="F135" s="9" t="str">
        <f>VLOOKUP(D135,référence!$A:$C,3,FALSE)</f>
        <v>UB rissoto mushroom</v>
      </c>
      <c r="I135" s="9">
        <v>16128</v>
      </c>
      <c r="J135" s="9">
        <f t="shared" si="5"/>
        <v>16012</v>
      </c>
      <c r="K135" s="9">
        <f t="shared" si="6"/>
        <v>116</v>
      </c>
      <c r="L135" s="9">
        <v>4909</v>
      </c>
      <c r="M135" s="9">
        <v>58</v>
      </c>
      <c r="N135" s="9">
        <v>4848</v>
      </c>
      <c r="O135" s="11">
        <f t="shared" si="7"/>
        <v>1.2426156039926665E-2</v>
      </c>
      <c r="P135" s="9">
        <v>4984</v>
      </c>
      <c r="Q135" s="9">
        <v>45</v>
      </c>
      <c r="R135" s="9">
        <v>4914</v>
      </c>
      <c r="S135" s="11">
        <f t="shared" si="8"/>
        <v>1.4044943820224719E-2</v>
      </c>
      <c r="T135" s="9">
        <v>6418</v>
      </c>
      <c r="U135" s="9">
        <v>4</v>
      </c>
      <c r="V135" s="9">
        <v>6250</v>
      </c>
      <c r="W135" s="11">
        <f t="shared" si="9"/>
        <v>2.617637893424743E-2</v>
      </c>
      <c r="X135" s="9">
        <v>0</v>
      </c>
      <c r="Y135" s="9">
        <v>48200</v>
      </c>
      <c r="Z135" s="9">
        <v>4</v>
      </c>
    </row>
    <row r="136" spans="1:26" x14ac:dyDescent="0.25">
      <c r="A136" s="9" t="s">
        <v>36</v>
      </c>
      <c r="B136" s="9" t="s">
        <v>26</v>
      </c>
      <c r="C136" s="8" t="str">
        <f>INDEX(calendrier!$C$3:$BC$23,MATCH(B136,calendrier!$B$3:$B$23,0),MATCH(A136,calendrier!$C$2:$BC$2,0))</f>
        <v>Rouge</v>
      </c>
      <c r="D136" s="9" t="s">
        <v>769</v>
      </c>
      <c r="E136" s="9">
        <v>23</v>
      </c>
      <c r="F136" s="9" t="str">
        <f>VLOOKUP(D136,référence!$A:$C,3,FALSE)</f>
        <v>UB mushroom</v>
      </c>
      <c r="I136" s="9">
        <v>141312</v>
      </c>
      <c r="J136" s="9">
        <f t="shared" ref="J136:J199" si="10">SUM(N136,R136,V136)</f>
        <v>92666</v>
      </c>
      <c r="K136" s="9">
        <f t="shared" ref="K136:K199" si="11">I136-J136</f>
        <v>48646</v>
      </c>
      <c r="L136" s="9">
        <v>31563</v>
      </c>
      <c r="M136" s="9">
        <v>142</v>
      </c>
      <c r="N136" s="9">
        <v>31379</v>
      </c>
      <c r="O136" s="11">
        <f t="shared" ref="O136:O199" si="12">IFERROR(((L136-N136)/L136),"")</f>
        <v>5.8296106200297817E-3</v>
      </c>
      <c r="P136" s="9">
        <v>31156</v>
      </c>
      <c r="Q136" s="9">
        <v>135</v>
      </c>
      <c r="R136" s="9">
        <v>30733</v>
      </c>
      <c r="S136" s="11">
        <f t="shared" ref="S136:S199" si="13">IFERROR(((P136-R136)/P136),"")</f>
        <v>1.3576839132109384E-2</v>
      </c>
      <c r="T136" s="9">
        <v>31080</v>
      </c>
      <c r="U136" s="9">
        <v>166</v>
      </c>
      <c r="V136" s="9">
        <v>30554</v>
      </c>
      <c r="W136" s="11">
        <f t="shared" ref="W136:W199" si="14">IFERROR(((T136-V136)/T136),"")</f>
        <v>1.6924066924066925E-2</v>
      </c>
      <c r="X136" s="9">
        <v>0</v>
      </c>
    </row>
    <row r="137" spans="1:26" x14ac:dyDescent="0.25">
      <c r="A137" s="9" t="s">
        <v>36</v>
      </c>
      <c r="B137" s="9" t="s">
        <v>27</v>
      </c>
      <c r="C137" s="8" t="str">
        <f>INDEX(calendrier!$C$3:$BC$23,MATCH(B137,calendrier!$B$3:$B$23,0),MATCH(A137,calendrier!$C$2:$BC$2,0))</f>
        <v>Vert</v>
      </c>
      <c r="D137" s="9" t="s">
        <v>769</v>
      </c>
      <c r="E137" s="9">
        <v>23</v>
      </c>
      <c r="F137" s="9" t="str">
        <f>VLOOKUP(D137,référence!$A:$C,3,FALSE)</f>
        <v>UB mushroom</v>
      </c>
      <c r="I137" s="9">
        <v>48646</v>
      </c>
      <c r="J137" s="9">
        <f t="shared" si="10"/>
        <v>56313</v>
      </c>
      <c r="K137" s="9">
        <f t="shared" si="11"/>
        <v>-7667</v>
      </c>
      <c r="L137" s="9">
        <v>19053</v>
      </c>
      <c r="M137" s="9">
        <v>53</v>
      </c>
      <c r="N137" s="9">
        <v>18905</v>
      </c>
      <c r="O137" s="11">
        <f t="shared" si="12"/>
        <v>7.7678055949194349E-3</v>
      </c>
      <c r="P137" s="9">
        <v>19240</v>
      </c>
      <c r="Q137" s="9">
        <v>47</v>
      </c>
      <c r="R137" s="9">
        <v>18987</v>
      </c>
      <c r="S137" s="11">
        <f t="shared" si="13"/>
        <v>1.314968814968815E-2</v>
      </c>
      <c r="T137" s="9">
        <v>18934</v>
      </c>
      <c r="U137" s="9">
        <v>145</v>
      </c>
      <c r="V137" s="9">
        <v>18421</v>
      </c>
      <c r="W137" s="11">
        <f t="shared" si="14"/>
        <v>2.709411640435196E-2</v>
      </c>
      <c r="X137" s="9">
        <v>0</v>
      </c>
      <c r="Y137" s="9">
        <v>150968</v>
      </c>
      <c r="Z137" s="9">
        <v>11</v>
      </c>
    </row>
    <row r="138" spans="1:26" x14ac:dyDescent="0.25">
      <c r="A138" s="9" t="s">
        <v>36</v>
      </c>
      <c r="B138" s="9" t="s">
        <v>27</v>
      </c>
      <c r="C138" s="8" t="str">
        <f>INDEX(calendrier!$C$3:$BC$23,MATCH(B138,calendrier!$B$3:$B$23,0),MATCH(A138,calendrier!$C$2:$BC$2,0))</f>
        <v>Vert</v>
      </c>
      <c r="D138" s="9" t="s">
        <v>130</v>
      </c>
      <c r="E138" s="9">
        <v>24</v>
      </c>
      <c r="F138" s="9" t="str">
        <f>VLOOKUP(D138,référence!$A:$C,3,FALSE)</f>
        <v>UB long grain 130g</v>
      </c>
      <c r="I138" s="9">
        <v>40600</v>
      </c>
      <c r="J138" s="9">
        <f t="shared" si="10"/>
        <v>28535</v>
      </c>
      <c r="K138" s="9">
        <f t="shared" si="11"/>
        <v>12065</v>
      </c>
      <c r="L138" s="9">
        <v>11018</v>
      </c>
      <c r="M138" s="9">
        <v>80</v>
      </c>
      <c r="N138" s="9">
        <v>10869</v>
      </c>
      <c r="O138" s="11">
        <f t="shared" si="12"/>
        <v>1.3523325467416953E-2</v>
      </c>
      <c r="P138" s="9">
        <v>9975</v>
      </c>
      <c r="Q138" s="9">
        <v>95</v>
      </c>
      <c r="R138" s="9">
        <v>9562</v>
      </c>
      <c r="S138" s="11">
        <f t="shared" si="13"/>
        <v>4.1403508771929824E-2</v>
      </c>
      <c r="T138" s="9">
        <v>8551</v>
      </c>
      <c r="U138" s="9">
        <v>121</v>
      </c>
      <c r="V138" s="9">
        <v>8104</v>
      </c>
      <c r="W138" s="11">
        <f t="shared" si="14"/>
        <v>5.2274587767512572E-2</v>
      </c>
      <c r="X138" s="9">
        <v>0</v>
      </c>
    </row>
    <row r="139" spans="1:26" x14ac:dyDescent="0.25">
      <c r="A139" s="9" t="s">
        <v>36</v>
      </c>
      <c r="B139" s="9" t="s">
        <v>28</v>
      </c>
      <c r="C139" s="8" t="str">
        <f>INDEX(calendrier!$C$3:$BC$23,MATCH(B139,calendrier!$B$3:$B$23,0),MATCH(A139,calendrier!$C$2:$BC$2,0))</f>
        <v>Orange</v>
      </c>
      <c r="D139" s="9" t="s">
        <v>130</v>
      </c>
      <c r="E139" s="9">
        <v>24</v>
      </c>
      <c r="F139" s="9" t="str">
        <f>VLOOKUP(D139,référence!$A:$C,3,FALSE)</f>
        <v>UB long grain 130g</v>
      </c>
      <c r="I139" s="9">
        <v>12065</v>
      </c>
      <c r="J139" s="9">
        <f t="shared" si="10"/>
        <v>24543</v>
      </c>
      <c r="K139" s="9">
        <f t="shared" si="11"/>
        <v>-12478</v>
      </c>
      <c r="L139" s="9">
        <v>8064</v>
      </c>
      <c r="M139" s="9">
        <v>139</v>
      </c>
      <c r="N139" s="9">
        <v>7991</v>
      </c>
      <c r="O139" s="11">
        <f t="shared" si="12"/>
        <v>9.0525793650793659E-3</v>
      </c>
      <c r="P139" s="9">
        <v>7932</v>
      </c>
      <c r="Q139" s="9">
        <v>92</v>
      </c>
      <c r="R139" s="9">
        <v>7705</v>
      </c>
      <c r="S139" s="11">
        <f t="shared" si="13"/>
        <v>2.8618255168935954E-2</v>
      </c>
      <c r="T139" s="9">
        <v>9225</v>
      </c>
      <c r="U139" s="9">
        <v>68</v>
      </c>
      <c r="V139" s="9">
        <v>8847</v>
      </c>
      <c r="W139" s="11">
        <f t="shared" si="14"/>
        <v>4.0975609756097563E-2</v>
      </c>
      <c r="X139" s="9">
        <v>0</v>
      </c>
      <c r="Y139" s="9">
        <v>54678</v>
      </c>
      <c r="Z139" s="9">
        <v>5</v>
      </c>
    </row>
    <row r="140" spans="1:26" x14ac:dyDescent="0.25">
      <c r="A140" s="9" t="s">
        <v>36</v>
      </c>
      <c r="B140" s="9" t="s">
        <v>28</v>
      </c>
      <c r="C140" s="8" t="str">
        <f>INDEX(calendrier!$C$3:$BC$23,MATCH(B140,calendrier!$B$3:$B$23,0),MATCH(A140,calendrier!$C$2:$BC$2,0))</f>
        <v>Orange</v>
      </c>
      <c r="D140" s="9" t="s">
        <v>139</v>
      </c>
      <c r="E140" s="9">
        <v>25</v>
      </c>
      <c r="F140" s="9" t="str">
        <f>VLOOKUP(D140,référence!$A:$C,3,FALSE)</f>
        <v>UB wholegrain 130g</v>
      </c>
      <c r="I140" s="9">
        <v>43400</v>
      </c>
      <c r="J140" s="9">
        <f t="shared" si="10"/>
        <v>39704</v>
      </c>
      <c r="K140" s="9">
        <f t="shared" si="11"/>
        <v>3696</v>
      </c>
      <c r="L140" s="9">
        <v>14488</v>
      </c>
      <c r="M140" s="9">
        <v>18</v>
      </c>
      <c r="N140" s="9">
        <v>14368</v>
      </c>
      <c r="O140" s="11">
        <f t="shared" si="12"/>
        <v>8.2827167310877969E-3</v>
      </c>
      <c r="P140" s="9">
        <v>13346</v>
      </c>
      <c r="Q140" s="9">
        <v>139</v>
      </c>
      <c r="R140" s="9">
        <v>13148</v>
      </c>
      <c r="S140" s="11">
        <f t="shared" si="13"/>
        <v>1.4835905889405065E-2</v>
      </c>
      <c r="T140" s="9">
        <v>12406</v>
      </c>
      <c r="U140" s="9">
        <v>52</v>
      </c>
      <c r="V140" s="9">
        <v>12188</v>
      </c>
      <c r="W140" s="11">
        <f t="shared" si="14"/>
        <v>1.7572142511687892E-2</v>
      </c>
      <c r="X140" s="9">
        <v>0</v>
      </c>
      <c r="Y140" s="9">
        <v>40172</v>
      </c>
      <c r="Z140" s="9">
        <v>3</v>
      </c>
    </row>
    <row r="141" spans="1:26" x14ac:dyDescent="0.25">
      <c r="A141" s="9" t="s">
        <v>36</v>
      </c>
      <c r="B141" s="9" t="s">
        <v>868</v>
      </c>
      <c r="C141" s="8" t="str">
        <f>INDEX(calendrier!$C$3:$BC$23,MATCH(B141,calendrier!$B$3:$B$23,0),MATCH(A141,calendrier!$C$2:$BC$2,0))</f>
        <v>Orange</v>
      </c>
      <c r="D141" s="9" t="s">
        <v>135</v>
      </c>
      <c r="E141" s="9">
        <v>26</v>
      </c>
      <c r="F141" s="9" t="str">
        <f>VLOOKUP(D141,référence!$A:$C,3,FALSE)</f>
        <v>UB basmati 130g UK</v>
      </c>
      <c r="I141" s="9">
        <v>42000</v>
      </c>
      <c r="J141" s="9">
        <f t="shared" si="10"/>
        <v>15399</v>
      </c>
      <c r="K141" s="9">
        <f t="shared" si="11"/>
        <v>26601</v>
      </c>
      <c r="L141" s="9">
        <v>5371</v>
      </c>
      <c r="M141" s="9">
        <v>33</v>
      </c>
      <c r="N141" s="9">
        <v>5262</v>
      </c>
      <c r="O141" s="11">
        <f t="shared" si="12"/>
        <v>2.029417240737293E-2</v>
      </c>
      <c r="P141" s="9">
        <v>4229</v>
      </c>
      <c r="Q141" s="9">
        <v>35</v>
      </c>
      <c r="R141" s="9">
        <v>4100</v>
      </c>
      <c r="S141" s="11">
        <f t="shared" si="13"/>
        <v>3.0503665169070701E-2</v>
      </c>
      <c r="T141" s="9">
        <v>6146</v>
      </c>
      <c r="U141" s="9">
        <v>47</v>
      </c>
      <c r="V141" s="9">
        <v>6037</v>
      </c>
      <c r="W141" s="11">
        <f t="shared" si="14"/>
        <v>1.7735112268141881E-2</v>
      </c>
      <c r="X141" s="9">
        <v>0</v>
      </c>
    </row>
    <row r="142" spans="1:26" x14ac:dyDescent="0.25">
      <c r="A142" s="9" t="s">
        <v>36</v>
      </c>
      <c r="B142" s="9" t="s">
        <v>29</v>
      </c>
      <c r="C142" s="8" t="str">
        <f>INDEX(calendrier!$C$3:$BC$23,MATCH(B142,calendrier!$B$3:$B$23,0),MATCH(A142,calendrier!$C$2:$BC$2,0))</f>
        <v>Bleu</v>
      </c>
      <c r="D142" s="9" t="s">
        <v>135</v>
      </c>
      <c r="E142" s="9">
        <v>26</v>
      </c>
      <c r="F142" s="9" t="str">
        <f>VLOOKUP(D142,référence!$A:$C,3,FALSE)</f>
        <v>UB basmati 130g UK</v>
      </c>
      <c r="I142" s="9">
        <v>26000</v>
      </c>
      <c r="J142" s="9">
        <f t="shared" si="10"/>
        <v>33926</v>
      </c>
      <c r="K142" s="9">
        <f t="shared" si="11"/>
        <v>-7926</v>
      </c>
      <c r="L142" s="9">
        <v>11530</v>
      </c>
      <c r="M142" s="9">
        <v>30</v>
      </c>
      <c r="N142" s="9">
        <v>11496</v>
      </c>
      <c r="O142" s="11">
        <f t="shared" si="12"/>
        <v>2.9488291413703382E-3</v>
      </c>
      <c r="P142" s="9">
        <v>11471</v>
      </c>
      <c r="Q142" s="9">
        <v>41</v>
      </c>
      <c r="R142" s="9">
        <v>11370</v>
      </c>
      <c r="S142" s="11">
        <f t="shared" si="13"/>
        <v>8.804812134949002E-3</v>
      </c>
      <c r="T142" s="9">
        <v>11135</v>
      </c>
      <c r="U142" s="9">
        <v>35</v>
      </c>
      <c r="V142" s="9">
        <v>11060</v>
      </c>
      <c r="W142" s="11">
        <f t="shared" si="14"/>
        <v>6.7355186349348896E-3</v>
      </c>
      <c r="X142" s="9">
        <v>0</v>
      </c>
      <c r="Y142" s="9">
        <v>49846</v>
      </c>
      <c r="Z142" s="9">
        <v>4</v>
      </c>
    </row>
    <row r="143" spans="1:26" x14ac:dyDescent="0.25">
      <c r="A143" s="9" t="s">
        <v>36</v>
      </c>
      <c r="B143" s="9" t="s">
        <v>29</v>
      </c>
      <c r="C143" s="8" t="str">
        <f>INDEX(calendrier!$C$3:$BC$23,MATCH(B143,calendrier!$B$3:$B$23,0),MATCH(A143,calendrier!$C$2:$BC$2,0))</f>
        <v>Bleu</v>
      </c>
      <c r="D143" s="9" t="s">
        <v>908</v>
      </c>
      <c r="E143" s="9">
        <v>27</v>
      </c>
      <c r="F143" s="9" t="str">
        <f>VLOOKUP(D143,référence!$A:$C,3,FALSE)</f>
        <v>UB basmati</v>
      </c>
      <c r="I143" s="9">
        <v>57600</v>
      </c>
      <c r="J143" s="9">
        <f t="shared" si="10"/>
        <v>61534</v>
      </c>
      <c r="K143" s="9">
        <f t="shared" si="11"/>
        <v>-3934</v>
      </c>
      <c r="L143" s="9">
        <v>19919</v>
      </c>
      <c r="M143" s="9">
        <v>121</v>
      </c>
      <c r="N143" s="9">
        <v>19511</v>
      </c>
      <c r="O143" s="11">
        <f t="shared" si="12"/>
        <v>2.0482955971685327E-2</v>
      </c>
      <c r="P143" s="9">
        <v>20609</v>
      </c>
      <c r="Q143" s="9">
        <v>162</v>
      </c>
      <c r="R143" s="9">
        <v>20410</v>
      </c>
      <c r="S143" s="11">
        <f t="shared" si="13"/>
        <v>9.6559755446649527E-3</v>
      </c>
      <c r="T143" s="9">
        <v>21761</v>
      </c>
      <c r="U143" s="9">
        <v>64</v>
      </c>
      <c r="V143" s="9">
        <v>21613</v>
      </c>
      <c r="W143" s="11">
        <f t="shared" si="14"/>
        <v>6.8011580350167732E-3</v>
      </c>
      <c r="X143" s="9">
        <v>1</v>
      </c>
      <c r="Y143" s="9">
        <v>62138</v>
      </c>
      <c r="Z143" s="9">
        <v>9</v>
      </c>
    </row>
    <row r="144" spans="1:26" x14ac:dyDescent="0.25">
      <c r="A144" s="9" t="s">
        <v>36</v>
      </c>
      <c r="B144" s="9" t="s">
        <v>30</v>
      </c>
      <c r="C144" s="8" t="str">
        <f>INDEX(calendrier!$C$3:$BC$23,MATCH(B144,calendrier!$B$3:$B$23,0),MATCH(A144,calendrier!$C$2:$BC$2,0))</f>
        <v>Vert</v>
      </c>
      <c r="D144" s="9" t="s">
        <v>892</v>
      </c>
      <c r="E144" s="9">
        <v>28</v>
      </c>
      <c r="F144" s="9" t="str">
        <f>VLOOKUP(D144,référence!$A:$C,3,FALSE)</f>
        <v>UB basmati FR</v>
      </c>
      <c r="I144" s="9">
        <v>16896</v>
      </c>
      <c r="J144" s="9">
        <f t="shared" si="10"/>
        <v>17744</v>
      </c>
      <c r="K144" s="9">
        <f t="shared" si="11"/>
        <v>-848</v>
      </c>
      <c r="L144" s="9">
        <v>5355</v>
      </c>
      <c r="M144" s="9">
        <v>3</v>
      </c>
      <c r="N144" s="9">
        <v>5270</v>
      </c>
      <c r="O144" s="11">
        <f t="shared" si="12"/>
        <v>1.5873015873015872E-2</v>
      </c>
      <c r="P144" s="9">
        <v>5500</v>
      </c>
      <c r="Q144" s="9">
        <v>45</v>
      </c>
      <c r="R144" s="9">
        <v>5441</v>
      </c>
      <c r="S144" s="11">
        <f t="shared" si="13"/>
        <v>1.0727272727272728E-2</v>
      </c>
      <c r="T144" s="9">
        <v>7104</v>
      </c>
      <c r="U144" s="9">
        <v>34</v>
      </c>
      <c r="V144" s="9">
        <v>7033</v>
      </c>
      <c r="W144" s="11">
        <f t="shared" si="14"/>
        <v>9.9943693693693696E-3</v>
      </c>
      <c r="X144" s="9">
        <v>0</v>
      </c>
    </row>
    <row r="145" spans="1:26" x14ac:dyDescent="0.25">
      <c r="A145" s="9" t="s">
        <v>36</v>
      </c>
      <c r="B145" s="9" t="s">
        <v>30</v>
      </c>
      <c r="C145" s="8" t="str">
        <f>INDEX(calendrier!$C$3:$BC$23,MATCH(B145,calendrier!$B$3:$B$23,0),MATCH(A145,calendrier!$C$2:$BC$2,0))</f>
        <v>Vert</v>
      </c>
      <c r="D145" s="9" t="s">
        <v>396</v>
      </c>
      <c r="E145" s="9">
        <v>29</v>
      </c>
      <c r="F145" s="9" t="str">
        <f>VLOOKUP(D145,référence!$A:$C,3,FALSE)</f>
        <v>UB basmati FR</v>
      </c>
      <c r="I145" s="9">
        <v>97536</v>
      </c>
      <c r="J145" s="9">
        <f t="shared" si="10"/>
        <v>80504</v>
      </c>
      <c r="K145" s="9">
        <f t="shared" si="11"/>
        <v>17032</v>
      </c>
      <c r="L145" s="9">
        <v>28370</v>
      </c>
      <c r="M145" s="9">
        <v>161</v>
      </c>
      <c r="N145" s="9">
        <v>28096</v>
      </c>
      <c r="O145" s="11">
        <f t="shared" si="12"/>
        <v>9.6580895311949248E-3</v>
      </c>
      <c r="P145" s="9">
        <v>26489</v>
      </c>
      <c r="Q145" s="9">
        <v>139</v>
      </c>
      <c r="R145" s="9">
        <v>26308</v>
      </c>
      <c r="S145" s="11">
        <f t="shared" si="13"/>
        <v>6.8330250292574276E-3</v>
      </c>
      <c r="T145" s="9">
        <v>26412</v>
      </c>
      <c r="U145" s="9">
        <v>139</v>
      </c>
      <c r="V145" s="9">
        <v>26100</v>
      </c>
      <c r="W145" s="11">
        <f t="shared" si="14"/>
        <v>1.1812812358019082E-2</v>
      </c>
      <c r="X145" s="9">
        <v>0</v>
      </c>
    </row>
    <row r="146" spans="1:26" x14ac:dyDescent="0.25">
      <c r="A146" s="9" t="s">
        <v>36</v>
      </c>
      <c r="B146" s="9" t="s">
        <v>31</v>
      </c>
      <c r="C146" s="8" t="str">
        <f>INDEX(calendrier!$C$3:$BC$23,MATCH(B146,calendrier!$B$3:$B$23,0),MATCH(A146,calendrier!$C$2:$BC$2,0))</f>
        <v>Orange</v>
      </c>
      <c r="D146" s="9" t="s">
        <v>396</v>
      </c>
      <c r="E146" s="9">
        <v>29</v>
      </c>
      <c r="F146" s="9" t="str">
        <f>VLOOKUP(D146,référence!$A:$C,3,FALSE)</f>
        <v>UB basmati FR</v>
      </c>
      <c r="I146" s="9">
        <v>17032</v>
      </c>
      <c r="J146" s="9">
        <f t="shared" si="10"/>
        <v>20466</v>
      </c>
      <c r="K146" s="9">
        <f t="shared" si="11"/>
        <v>-3434</v>
      </c>
      <c r="L146" s="9">
        <v>6310</v>
      </c>
      <c r="M146" s="9">
        <v>292</v>
      </c>
      <c r="N146" s="9">
        <v>6125</v>
      </c>
      <c r="O146" s="11">
        <f t="shared" si="12"/>
        <v>2.9318541996830427E-2</v>
      </c>
      <c r="P146" s="9">
        <v>7119</v>
      </c>
      <c r="Q146" s="9">
        <v>69</v>
      </c>
      <c r="R146" s="9">
        <v>6923</v>
      </c>
      <c r="S146" s="11">
        <f t="shared" si="13"/>
        <v>2.7531956735496559E-2</v>
      </c>
      <c r="T146" s="9">
        <v>7495</v>
      </c>
      <c r="U146" s="9">
        <v>19</v>
      </c>
      <c r="V146" s="9">
        <v>7418</v>
      </c>
      <c r="W146" s="11">
        <f t="shared" si="14"/>
        <v>1.0273515677118079E-2</v>
      </c>
      <c r="X146" s="9">
        <v>0</v>
      </c>
      <c r="Y146" s="9">
        <v>120057</v>
      </c>
      <c r="Z146" s="9">
        <v>18</v>
      </c>
    </row>
    <row r="147" spans="1:26" x14ac:dyDescent="0.25">
      <c r="A147" s="9" t="s">
        <v>36</v>
      </c>
      <c r="B147" s="9" t="s">
        <v>31</v>
      </c>
      <c r="C147" s="8" t="str">
        <f>INDEX(calendrier!$C$3:$BC$23,MATCH(B147,calendrier!$B$3:$B$23,0),MATCH(A147,calendrier!$C$2:$BC$2,0))</f>
        <v>Orange</v>
      </c>
      <c r="D147" s="9" t="s">
        <v>398</v>
      </c>
      <c r="E147" s="9">
        <v>30</v>
      </c>
      <c r="F147" s="9" t="str">
        <f>VLOOKUP(D147,référence!$A:$C,3,FALSE)</f>
        <v>UB cantonais</v>
      </c>
      <c r="I147" s="9">
        <v>82944</v>
      </c>
      <c r="J147" s="9">
        <f t="shared" si="10"/>
        <v>46296</v>
      </c>
      <c r="K147" s="9">
        <f t="shared" si="11"/>
        <v>36648</v>
      </c>
      <c r="L147" s="9">
        <v>17534</v>
      </c>
      <c r="M147" s="9">
        <v>1106</v>
      </c>
      <c r="N147" s="9">
        <v>17012</v>
      </c>
      <c r="O147" s="11">
        <f t="shared" si="12"/>
        <v>2.977073115090681E-2</v>
      </c>
      <c r="P147" s="9">
        <v>6299</v>
      </c>
      <c r="Q147" s="9">
        <v>66</v>
      </c>
      <c r="R147" s="9">
        <v>6030</v>
      </c>
      <c r="S147" s="11">
        <f t="shared" si="13"/>
        <v>4.2705191300206384E-2</v>
      </c>
      <c r="T147" s="9">
        <v>23783</v>
      </c>
      <c r="U147" s="9">
        <v>91</v>
      </c>
      <c r="V147" s="9">
        <v>23254</v>
      </c>
      <c r="W147" s="11">
        <f t="shared" si="14"/>
        <v>2.2242778455199091E-2</v>
      </c>
      <c r="X147" s="9">
        <v>0</v>
      </c>
    </row>
    <row r="148" spans="1:26" x14ac:dyDescent="0.25">
      <c r="A148" s="9" t="s">
        <v>36</v>
      </c>
      <c r="B148" s="9" t="s">
        <v>32</v>
      </c>
      <c r="C148" s="8" t="str">
        <f>INDEX(calendrier!$C$3:$BC$23,MATCH(B148,calendrier!$B$3:$B$23,0),MATCH(A148,calendrier!$C$2:$BC$2,0))</f>
        <v>Bleu</v>
      </c>
      <c r="D148" s="9" t="s">
        <v>398</v>
      </c>
      <c r="E148" s="9">
        <v>30</v>
      </c>
      <c r="F148" s="9" t="str">
        <f>VLOOKUP(D148,référence!$A:$C,3,FALSE)</f>
        <v>UB cantonais</v>
      </c>
      <c r="I148" s="9">
        <v>36648</v>
      </c>
      <c r="J148" s="9">
        <f t="shared" si="10"/>
        <v>41841</v>
      </c>
      <c r="K148" s="9">
        <f t="shared" si="11"/>
        <v>-5193</v>
      </c>
      <c r="L148" s="9">
        <v>13848</v>
      </c>
      <c r="M148" s="9">
        <v>67</v>
      </c>
      <c r="N148" s="9">
        <v>13736</v>
      </c>
      <c r="O148" s="11">
        <f t="shared" si="12"/>
        <v>8.0878105141536684E-3</v>
      </c>
      <c r="P148" s="9">
        <v>12923</v>
      </c>
      <c r="Q148" s="9">
        <v>117</v>
      </c>
      <c r="R148" s="9">
        <v>12783</v>
      </c>
      <c r="S148" s="11">
        <f t="shared" si="13"/>
        <v>1.0833397817844153E-2</v>
      </c>
      <c r="T148" s="9">
        <v>15459</v>
      </c>
      <c r="U148" s="9">
        <v>34</v>
      </c>
      <c r="V148" s="9">
        <v>15322</v>
      </c>
      <c r="W148" s="11">
        <f t="shared" si="14"/>
        <v>8.8621514975095409E-3</v>
      </c>
      <c r="X148" s="9">
        <v>0</v>
      </c>
      <c r="Y148" s="9">
        <v>89699</v>
      </c>
      <c r="Z148" s="9">
        <v>8</v>
      </c>
    </row>
    <row r="149" spans="1:26" x14ac:dyDescent="0.25">
      <c r="A149" s="9" t="s">
        <v>37</v>
      </c>
      <c r="B149" s="9" t="s">
        <v>15</v>
      </c>
      <c r="C149" s="8" t="str">
        <f>INDEX(calendrier!$C$3:$BC$23,MATCH(B149,calendrier!$B$3:$B$23,0),MATCH(A149,calendrier!$C$2:$BC$2,0))</f>
        <v>Bleu</v>
      </c>
      <c r="D149" s="9" t="s">
        <v>457</v>
      </c>
      <c r="E149" s="9">
        <v>1</v>
      </c>
      <c r="F149" s="9" t="str">
        <f>VLOOKUP(D149,référence!$A:$C,3,FALSE)</f>
        <v>UB long grain</v>
      </c>
      <c r="I149" s="9">
        <v>3072</v>
      </c>
      <c r="J149" s="9">
        <f t="shared" si="10"/>
        <v>3423</v>
      </c>
      <c r="K149" s="9">
        <f t="shared" si="11"/>
        <v>-351</v>
      </c>
      <c r="L149" s="9">
        <v>0</v>
      </c>
      <c r="M149" s="9">
        <v>0</v>
      </c>
      <c r="N149" s="9">
        <v>0</v>
      </c>
      <c r="O149" s="11" t="str">
        <f t="shared" si="12"/>
        <v/>
      </c>
      <c r="P149" s="9">
        <v>0</v>
      </c>
      <c r="Q149" s="9">
        <v>0</v>
      </c>
      <c r="R149" s="9">
        <v>0</v>
      </c>
      <c r="S149" s="11" t="str">
        <f t="shared" si="13"/>
        <v/>
      </c>
      <c r="T149" s="9">
        <v>3444</v>
      </c>
      <c r="U149" s="9">
        <v>27</v>
      </c>
      <c r="V149" s="9">
        <v>3423</v>
      </c>
      <c r="W149" s="11">
        <f t="shared" si="14"/>
        <v>6.0975609756097563E-3</v>
      </c>
      <c r="X149" s="9">
        <v>0</v>
      </c>
    </row>
    <row r="150" spans="1:26" x14ac:dyDescent="0.25">
      <c r="A150" s="9" t="s">
        <v>37</v>
      </c>
      <c r="B150" s="9" t="s">
        <v>15</v>
      </c>
      <c r="C150" s="8" t="str">
        <f>INDEX(calendrier!$C$3:$BC$23,MATCH(B150,calendrier!$B$3:$B$23,0),MATCH(A150,calendrier!$C$2:$BC$2,0))</f>
        <v>Bleu</v>
      </c>
      <c r="D150" s="9" t="s">
        <v>763</v>
      </c>
      <c r="E150" s="9">
        <v>2</v>
      </c>
      <c r="F150" s="9" t="str">
        <f>VLOOKUP(D150,référence!$A:$C,3,FALSE)</f>
        <v>UB long grain</v>
      </c>
      <c r="I150" s="9">
        <v>21504</v>
      </c>
      <c r="J150" s="9">
        <f t="shared" si="10"/>
        <v>21051</v>
      </c>
      <c r="K150" s="9">
        <f t="shared" si="11"/>
        <v>453</v>
      </c>
      <c r="L150" s="9">
        <v>0</v>
      </c>
      <c r="M150" s="9">
        <v>0</v>
      </c>
      <c r="N150" s="9">
        <v>0</v>
      </c>
      <c r="O150" s="11" t="str">
        <f t="shared" si="12"/>
        <v/>
      </c>
      <c r="P150" s="9">
        <v>14145</v>
      </c>
      <c r="Q150" s="9">
        <v>78</v>
      </c>
      <c r="R150" s="9">
        <v>14074</v>
      </c>
      <c r="S150" s="11">
        <f t="shared" si="13"/>
        <v>5.0194414987628135E-3</v>
      </c>
      <c r="T150" s="9">
        <v>7083</v>
      </c>
      <c r="U150" s="9">
        <v>77</v>
      </c>
      <c r="V150" s="9">
        <v>6977</v>
      </c>
      <c r="W150" s="11">
        <f t="shared" si="14"/>
        <v>1.4965410136947622E-2</v>
      </c>
      <c r="X150" s="9">
        <v>0</v>
      </c>
    </row>
    <row r="151" spans="1:26" x14ac:dyDescent="0.25">
      <c r="A151" s="9" t="s">
        <v>37</v>
      </c>
      <c r="B151" s="9" t="s">
        <v>15</v>
      </c>
      <c r="C151" s="8" t="str">
        <f>INDEX(calendrier!$C$3:$BC$23,MATCH(B151,calendrier!$B$3:$B$23,0),MATCH(A151,calendrier!$C$2:$BC$2,0))</f>
        <v>Bleu</v>
      </c>
      <c r="D151" s="9" t="s">
        <v>199</v>
      </c>
      <c r="E151" s="9">
        <v>3</v>
      </c>
      <c r="F151" s="9" t="str">
        <f>VLOOKUP(D151,référence!$A:$C,3,FALSE)</f>
        <v>UB long grain</v>
      </c>
      <c r="I151" s="9">
        <v>9984</v>
      </c>
      <c r="J151" s="9">
        <f t="shared" si="10"/>
        <v>10378</v>
      </c>
      <c r="K151" s="9">
        <f t="shared" si="11"/>
        <v>-394</v>
      </c>
      <c r="L151" s="9">
        <v>0</v>
      </c>
      <c r="M151" s="9">
        <v>0</v>
      </c>
      <c r="N151" s="9">
        <v>0</v>
      </c>
      <c r="O151" s="11" t="str">
        <f t="shared" si="12"/>
        <v/>
      </c>
      <c r="P151" s="9">
        <v>6961</v>
      </c>
      <c r="Q151" s="9">
        <v>48</v>
      </c>
      <c r="R151" s="9">
        <v>6910</v>
      </c>
      <c r="S151" s="11">
        <f t="shared" si="13"/>
        <v>7.32653354403103E-3</v>
      </c>
      <c r="T151" s="9">
        <v>3544</v>
      </c>
      <c r="U151" s="9">
        <v>48</v>
      </c>
      <c r="V151" s="9">
        <v>3468</v>
      </c>
      <c r="W151" s="11">
        <f t="shared" si="14"/>
        <v>2.144469525959368E-2</v>
      </c>
      <c r="X151" s="9">
        <v>0</v>
      </c>
    </row>
    <row r="152" spans="1:26" x14ac:dyDescent="0.25">
      <c r="A152" s="9" t="s">
        <v>37</v>
      </c>
      <c r="B152" s="9" t="s">
        <v>15</v>
      </c>
      <c r="C152" s="8" t="str">
        <f>INDEX(calendrier!$C$3:$BC$23,MATCH(B152,calendrier!$B$3:$B$23,0),MATCH(A152,calendrier!$C$2:$BC$2,0))</f>
        <v>Bleu</v>
      </c>
      <c r="D152" s="9" t="s">
        <v>361</v>
      </c>
      <c r="E152" s="9">
        <v>4</v>
      </c>
      <c r="F152" s="9" t="str">
        <f>VLOOKUP(D152,référence!$A:$C,3,FALSE)</f>
        <v>UB long grain</v>
      </c>
      <c r="I152" s="9">
        <v>62976</v>
      </c>
      <c r="J152" s="9">
        <f t="shared" si="10"/>
        <v>29374</v>
      </c>
      <c r="K152" s="9">
        <f t="shared" si="11"/>
        <v>33602</v>
      </c>
      <c r="L152" s="9">
        <v>0</v>
      </c>
      <c r="M152" s="9">
        <v>0</v>
      </c>
      <c r="N152" s="9">
        <v>0</v>
      </c>
      <c r="O152" s="11" t="str">
        <f t="shared" si="12"/>
        <v/>
      </c>
      <c r="P152" s="9">
        <v>14478</v>
      </c>
      <c r="Q152" s="9">
        <v>148</v>
      </c>
      <c r="R152" s="9">
        <v>14435</v>
      </c>
      <c r="S152" s="11">
        <f t="shared" si="13"/>
        <v>2.9700234839066171E-3</v>
      </c>
      <c r="T152" s="9">
        <v>15117</v>
      </c>
      <c r="U152" s="9">
        <v>215</v>
      </c>
      <c r="V152" s="9">
        <v>14939</v>
      </c>
      <c r="W152" s="11">
        <f t="shared" si="14"/>
        <v>1.1774823046900839E-2</v>
      </c>
      <c r="X152" s="9">
        <v>0</v>
      </c>
    </row>
    <row r="153" spans="1:26" x14ac:dyDescent="0.25">
      <c r="A153" s="9" t="s">
        <v>37</v>
      </c>
      <c r="B153" s="9" t="s">
        <v>16</v>
      </c>
      <c r="C153" s="8" t="str">
        <f>INDEX(calendrier!$C$3:$BC$23,MATCH(B153,calendrier!$B$3:$B$23,0),MATCH(A153,calendrier!$C$2:$BC$2,0))</f>
        <v>Rouge</v>
      </c>
      <c r="D153" s="9" t="s">
        <v>361</v>
      </c>
      <c r="E153" s="9">
        <v>4</v>
      </c>
      <c r="F153" s="9" t="str">
        <f>VLOOKUP(D153,référence!$A:$C,3,FALSE)</f>
        <v>UB long grain</v>
      </c>
      <c r="I153" s="9">
        <v>33602</v>
      </c>
      <c r="J153" s="9">
        <f t="shared" si="10"/>
        <v>34548</v>
      </c>
      <c r="K153" s="9">
        <f t="shared" si="11"/>
        <v>-946</v>
      </c>
      <c r="L153" s="9">
        <v>0</v>
      </c>
      <c r="M153" s="9">
        <v>0</v>
      </c>
      <c r="N153" s="9">
        <v>0</v>
      </c>
      <c r="O153" s="11" t="str">
        <f t="shared" si="12"/>
        <v/>
      </c>
      <c r="P153" s="9">
        <v>17349</v>
      </c>
      <c r="Q153" s="9">
        <v>97</v>
      </c>
      <c r="R153" s="9">
        <v>17305</v>
      </c>
      <c r="S153" s="11">
        <f t="shared" si="13"/>
        <v>2.5361692316560034E-3</v>
      </c>
      <c r="T153" s="9">
        <v>17343</v>
      </c>
      <c r="U153" s="9">
        <v>45</v>
      </c>
      <c r="V153" s="9">
        <v>17243</v>
      </c>
      <c r="W153" s="11">
        <f t="shared" si="14"/>
        <v>5.7660151069595803E-3</v>
      </c>
      <c r="X153" s="9">
        <v>0</v>
      </c>
      <c r="Y153" s="9">
        <v>99523</v>
      </c>
      <c r="Z153" s="9">
        <v>15</v>
      </c>
    </row>
    <row r="154" spans="1:26" x14ac:dyDescent="0.25">
      <c r="A154" s="9" t="s">
        <v>37</v>
      </c>
      <c r="B154" s="9" t="s">
        <v>16</v>
      </c>
      <c r="C154" s="8" t="str">
        <f>INDEX(calendrier!$C$3:$BC$23,MATCH(B154,calendrier!$B$3:$B$23,0),MATCH(A154,calendrier!$C$2:$BC$2,0))</f>
        <v>Rouge</v>
      </c>
      <c r="D154" s="9" t="s">
        <v>365</v>
      </c>
      <c r="E154" s="9">
        <v>5</v>
      </c>
      <c r="F154" s="9" t="str">
        <f>VLOOKUP(D154,référence!$A:$C,3,FALSE)</f>
        <v>UB méditerranien</v>
      </c>
      <c r="I154" s="9">
        <v>72192</v>
      </c>
      <c r="J154" s="9">
        <f t="shared" si="10"/>
        <v>28868</v>
      </c>
      <c r="K154" s="9">
        <f t="shared" si="11"/>
        <v>43324</v>
      </c>
      <c r="L154" s="9">
        <v>0</v>
      </c>
      <c r="M154" s="9">
        <v>0</v>
      </c>
      <c r="N154" s="9">
        <v>0</v>
      </c>
      <c r="O154" s="11" t="str">
        <f t="shared" si="12"/>
        <v/>
      </c>
      <c r="P154" s="9">
        <v>14038</v>
      </c>
      <c r="Q154" s="9">
        <v>91</v>
      </c>
      <c r="R154" s="9">
        <v>13848</v>
      </c>
      <c r="S154" s="11">
        <f t="shared" si="13"/>
        <v>1.3534691551503063E-2</v>
      </c>
      <c r="T154" s="9">
        <v>15068</v>
      </c>
      <c r="U154" s="9">
        <v>107</v>
      </c>
      <c r="V154" s="9">
        <v>15020</v>
      </c>
      <c r="W154" s="11">
        <f t="shared" si="14"/>
        <v>3.1855588001061851E-3</v>
      </c>
      <c r="X154" s="9">
        <v>5</v>
      </c>
    </row>
    <row r="155" spans="1:26" x14ac:dyDescent="0.25">
      <c r="A155" s="9" t="s">
        <v>37</v>
      </c>
      <c r="B155" s="9" t="s">
        <v>17</v>
      </c>
      <c r="C155" s="8" t="str">
        <f>INDEX(calendrier!$C$3:$BC$23,MATCH(B155,calendrier!$B$3:$B$23,0),MATCH(A155,calendrier!$C$2:$BC$2,0))</f>
        <v>Orange</v>
      </c>
      <c r="D155" s="9" t="s">
        <v>365</v>
      </c>
      <c r="E155" s="9">
        <v>5</v>
      </c>
      <c r="F155" s="9" t="str">
        <f>VLOOKUP(D155,référence!$A:$C,3,FALSE)</f>
        <v>UB méditerranien</v>
      </c>
      <c r="I155" s="9">
        <v>43000</v>
      </c>
      <c r="J155" s="9">
        <f t="shared" si="10"/>
        <v>42522</v>
      </c>
      <c r="K155" s="9">
        <f t="shared" si="11"/>
        <v>478</v>
      </c>
      <c r="L155" s="9">
        <v>0</v>
      </c>
      <c r="M155" s="9">
        <v>0</v>
      </c>
      <c r="N155" s="9">
        <v>0</v>
      </c>
      <c r="O155" s="11" t="str">
        <f t="shared" si="12"/>
        <v/>
      </c>
      <c r="P155" s="9">
        <v>22583</v>
      </c>
      <c r="Q155" s="9">
        <v>171</v>
      </c>
      <c r="R155" s="9">
        <v>22420</v>
      </c>
      <c r="S155" s="11">
        <f t="shared" si="13"/>
        <v>7.2178187131913384E-3</v>
      </c>
      <c r="T155" s="9">
        <v>20247</v>
      </c>
      <c r="U155" s="9">
        <v>79</v>
      </c>
      <c r="V155" s="9">
        <v>20102</v>
      </c>
      <c r="W155" s="11">
        <f t="shared" si="14"/>
        <v>7.1615547982417146E-3</v>
      </c>
      <c r="X155" s="9">
        <v>0</v>
      </c>
    </row>
    <row r="156" spans="1:26" x14ac:dyDescent="0.25">
      <c r="A156" s="9" t="s">
        <v>37</v>
      </c>
      <c r="B156" s="9" t="s">
        <v>17</v>
      </c>
      <c r="C156" s="8" t="str">
        <f>INDEX(calendrier!$C$3:$BC$23,MATCH(B156,calendrier!$B$3:$B$23,0),MATCH(A156,calendrier!$C$2:$BC$2,0))</f>
        <v>Orange</v>
      </c>
      <c r="D156" s="9" t="s">
        <v>152</v>
      </c>
      <c r="E156" s="9">
        <v>6</v>
      </c>
      <c r="F156" s="9" t="str">
        <f>VLOOKUP(D156,référence!$A:$C,3,FALSE)</f>
        <v>UB méditerranien</v>
      </c>
      <c r="I156" s="9">
        <v>27648</v>
      </c>
      <c r="J156" s="9">
        <f t="shared" si="10"/>
        <v>21445</v>
      </c>
      <c r="K156" s="9">
        <f t="shared" si="11"/>
        <v>6203</v>
      </c>
      <c r="L156" s="9">
        <v>0</v>
      </c>
      <c r="M156" s="9">
        <v>0</v>
      </c>
      <c r="N156" s="9">
        <v>0</v>
      </c>
      <c r="O156" s="11" t="str">
        <f t="shared" si="12"/>
        <v/>
      </c>
      <c r="P156" s="9">
        <v>11724</v>
      </c>
      <c r="Q156" s="9">
        <v>102</v>
      </c>
      <c r="R156" s="9">
        <v>11646</v>
      </c>
      <c r="S156" s="11">
        <f t="shared" si="13"/>
        <v>6.6530194472876154E-3</v>
      </c>
      <c r="T156" s="9">
        <v>9851</v>
      </c>
      <c r="U156" s="9">
        <v>25</v>
      </c>
      <c r="V156" s="9">
        <v>9799</v>
      </c>
      <c r="W156" s="11">
        <f t="shared" si="14"/>
        <v>5.2786519135113183E-3</v>
      </c>
      <c r="X156" s="9">
        <v>0</v>
      </c>
    </row>
    <row r="157" spans="1:26" x14ac:dyDescent="0.25">
      <c r="A157" s="9" t="s">
        <v>37</v>
      </c>
      <c r="B157" s="9" t="s">
        <v>869</v>
      </c>
      <c r="C157" s="8" t="str">
        <f>INDEX(calendrier!$C$3:$BC$23,MATCH(B157,calendrier!$B$3:$B$23,0),MATCH(A157,calendrier!$C$2:$BC$2,0))</f>
        <v>Bleu</v>
      </c>
      <c r="D157" s="9" t="s">
        <v>152</v>
      </c>
      <c r="E157" s="9">
        <v>6</v>
      </c>
      <c r="F157" s="9" t="str">
        <f>VLOOKUP(D157,référence!$A:$C,3,FALSE)</f>
        <v>UB méditerranien</v>
      </c>
      <c r="I157" s="9">
        <v>6203</v>
      </c>
      <c r="J157" s="9">
        <f t="shared" si="10"/>
        <v>6785</v>
      </c>
      <c r="K157" s="9">
        <f t="shared" si="11"/>
        <v>-582</v>
      </c>
      <c r="L157" s="9">
        <v>0</v>
      </c>
      <c r="M157" s="9">
        <v>0</v>
      </c>
      <c r="N157" s="9">
        <v>0</v>
      </c>
      <c r="O157" s="11" t="str">
        <f t="shared" si="12"/>
        <v/>
      </c>
      <c r="P157" s="9">
        <v>2310</v>
      </c>
      <c r="Q157" s="9">
        <v>18</v>
      </c>
      <c r="R157" s="9">
        <v>2306</v>
      </c>
      <c r="S157" s="11">
        <f t="shared" si="13"/>
        <v>1.7316017316017316E-3</v>
      </c>
      <c r="T157" s="9">
        <v>4493</v>
      </c>
      <c r="U157" s="9">
        <v>9</v>
      </c>
      <c r="V157" s="9">
        <v>4479</v>
      </c>
      <c r="W157" s="11">
        <f t="shared" si="14"/>
        <v>3.1159581571333183E-3</v>
      </c>
      <c r="X157" s="9">
        <v>0</v>
      </c>
    </row>
    <row r="158" spans="1:26" x14ac:dyDescent="0.25">
      <c r="A158" s="9" t="s">
        <v>37</v>
      </c>
      <c r="B158" s="9" t="s">
        <v>869</v>
      </c>
      <c r="C158" s="8" t="str">
        <f>INDEX(calendrier!$C$3:$BC$23,MATCH(B158,calendrier!$B$3:$B$23,0),MATCH(A158,calendrier!$C$2:$BC$2,0))</f>
        <v>Bleu</v>
      </c>
      <c r="D158" s="9" t="s">
        <v>400</v>
      </c>
      <c r="E158" s="9">
        <v>7</v>
      </c>
      <c r="F158" s="9" t="str">
        <f>VLOOKUP(D158,référence!$A:$C,3,FALSE)</f>
        <v>UB méditerranien</v>
      </c>
      <c r="I158" s="9">
        <v>162048</v>
      </c>
      <c r="J158" s="9">
        <f t="shared" si="10"/>
        <v>70788</v>
      </c>
      <c r="K158" s="9">
        <f t="shared" si="11"/>
        <v>91260</v>
      </c>
      <c r="L158" s="9">
        <v>10113</v>
      </c>
      <c r="M158" s="9">
        <v>249</v>
      </c>
      <c r="N158" s="9">
        <v>9725</v>
      </c>
      <c r="O158" s="11">
        <f t="shared" si="12"/>
        <v>3.8366459013151388E-2</v>
      </c>
      <c r="P158" s="9">
        <v>33422</v>
      </c>
      <c r="Q158" s="9">
        <v>113</v>
      </c>
      <c r="R158" s="9">
        <v>33239</v>
      </c>
      <c r="S158" s="11">
        <f t="shared" si="13"/>
        <v>5.4754353419903057E-3</v>
      </c>
      <c r="T158" s="9">
        <v>28076</v>
      </c>
      <c r="U158" s="9">
        <v>332</v>
      </c>
      <c r="V158" s="9">
        <v>27824</v>
      </c>
      <c r="W158" s="11">
        <f t="shared" si="14"/>
        <v>8.9756375552072949E-3</v>
      </c>
      <c r="X158" s="9">
        <v>0</v>
      </c>
    </row>
    <row r="159" spans="1:26" x14ac:dyDescent="0.25">
      <c r="A159" s="9" t="s">
        <v>37</v>
      </c>
      <c r="B159" s="9" t="s">
        <v>19</v>
      </c>
      <c r="C159" s="8" t="str">
        <f>INDEX(calendrier!$C$3:$BC$23,MATCH(B159,calendrier!$B$3:$B$23,0),MATCH(A159,calendrier!$C$2:$BC$2,0))</f>
        <v>Rouge</v>
      </c>
      <c r="D159" s="9" t="s">
        <v>897</v>
      </c>
      <c r="E159" s="9">
        <v>7</v>
      </c>
      <c r="F159" s="9" t="str">
        <f>VLOOKUP(D159,référence!$A:$C,3,FALSE)</f>
        <v>UB méditerranien</v>
      </c>
      <c r="I159" s="9">
        <v>91260</v>
      </c>
      <c r="J159" s="9">
        <f t="shared" si="10"/>
        <v>85259</v>
      </c>
      <c r="K159" s="9">
        <f t="shared" si="11"/>
        <v>6001</v>
      </c>
      <c r="L159" s="9">
        <v>28244</v>
      </c>
      <c r="M159" s="9">
        <v>63</v>
      </c>
      <c r="N159" s="9">
        <v>28025</v>
      </c>
      <c r="O159" s="11">
        <f t="shared" si="12"/>
        <v>7.7538592267384224E-3</v>
      </c>
      <c r="P159" s="9">
        <v>29878</v>
      </c>
      <c r="Q159" s="9">
        <v>41</v>
      </c>
      <c r="R159" s="9">
        <v>29744</v>
      </c>
      <c r="S159" s="11">
        <f t="shared" si="13"/>
        <v>4.484905281478011E-3</v>
      </c>
      <c r="T159" s="9">
        <v>27706</v>
      </c>
      <c r="U159" s="9">
        <v>127</v>
      </c>
      <c r="V159" s="9">
        <v>27490</v>
      </c>
      <c r="W159" s="11">
        <f t="shared" si="14"/>
        <v>7.7961452392983467E-3</v>
      </c>
      <c r="X159" s="9">
        <v>2</v>
      </c>
      <c r="Y159" s="9">
        <v>257653</v>
      </c>
      <c r="Z159" s="9">
        <v>21</v>
      </c>
    </row>
    <row r="160" spans="1:26" x14ac:dyDescent="0.25">
      <c r="A160" s="9" t="s">
        <v>37</v>
      </c>
      <c r="B160" s="9" t="s">
        <v>19</v>
      </c>
      <c r="C160" s="8" t="str">
        <f>INDEX(calendrier!$C$3:$BC$23,MATCH(B160,calendrier!$B$3:$B$23,0),MATCH(A160,calendrier!$C$2:$BC$2,0))</f>
        <v>Rouge</v>
      </c>
      <c r="D160" s="9" t="s">
        <v>487</v>
      </c>
      <c r="E160" s="9">
        <v>8</v>
      </c>
      <c r="F160" s="9" t="str">
        <f>VLOOKUP(D160,référence!$A:$C,3,FALSE)</f>
        <v>UB tomate olive</v>
      </c>
      <c r="I160" s="9">
        <v>3072</v>
      </c>
      <c r="J160" s="9">
        <f t="shared" si="10"/>
        <v>3448</v>
      </c>
      <c r="K160" s="9">
        <f t="shared" si="11"/>
        <v>-376</v>
      </c>
      <c r="L160" s="9">
        <v>0</v>
      </c>
      <c r="M160" s="9">
        <v>0</v>
      </c>
      <c r="N160" s="9">
        <v>0</v>
      </c>
      <c r="O160" s="11" t="str">
        <f t="shared" si="12"/>
        <v/>
      </c>
      <c r="P160" s="9">
        <v>0</v>
      </c>
      <c r="Q160" s="9">
        <v>0</v>
      </c>
      <c r="R160" s="9">
        <v>0</v>
      </c>
      <c r="S160" s="11" t="str">
        <f t="shared" si="13"/>
        <v/>
      </c>
      <c r="T160" s="9">
        <v>3536</v>
      </c>
      <c r="U160" s="9">
        <v>17</v>
      </c>
      <c r="V160" s="9">
        <v>3448</v>
      </c>
      <c r="W160" s="11">
        <f t="shared" si="14"/>
        <v>2.4886877828054297E-2</v>
      </c>
      <c r="X160" s="9">
        <v>0</v>
      </c>
    </row>
    <row r="161" spans="1:26" x14ac:dyDescent="0.25">
      <c r="A161" s="9" t="s">
        <v>37</v>
      </c>
      <c r="B161" s="9" t="s">
        <v>19</v>
      </c>
      <c r="C161" s="8" t="str">
        <f>INDEX(calendrier!$C$3:$BC$23,MATCH(B161,calendrier!$B$3:$B$23,0),MATCH(A161,calendrier!$C$2:$BC$2,0))</f>
        <v>Rouge</v>
      </c>
      <c r="D161" s="9" t="s">
        <v>909</v>
      </c>
      <c r="E161" s="9">
        <v>9</v>
      </c>
      <c r="F161" s="9" t="str">
        <f>VLOOKUP(D161,référence!$A:$C,3,FALSE)</f>
        <v>UB tomate olive</v>
      </c>
      <c r="I161" s="9">
        <v>31488</v>
      </c>
      <c r="J161" s="9">
        <f t="shared" si="10"/>
        <v>7483</v>
      </c>
      <c r="K161" s="9">
        <f t="shared" si="11"/>
        <v>24005</v>
      </c>
      <c r="L161" s="9">
        <v>3579</v>
      </c>
      <c r="M161" s="9">
        <v>28</v>
      </c>
      <c r="N161" s="9">
        <v>3533</v>
      </c>
      <c r="O161" s="11">
        <f t="shared" si="12"/>
        <v>1.2852752165409332E-2</v>
      </c>
      <c r="P161" s="9">
        <v>4015</v>
      </c>
      <c r="Q161" s="9">
        <v>33</v>
      </c>
      <c r="R161" s="9">
        <v>3950</v>
      </c>
      <c r="S161" s="11">
        <f t="shared" si="13"/>
        <v>1.61892901618929E-2</v>
      </c>
      <c r="T161" s="9">
        <v>0</v>
      </c>
      <c r="U161" s="9">
        <v>0</v>
      </c>
      <c r="V161" s="9">
        <v>0</v>
      </c>
      <c r="W161" s="11" t="str">
        <f t="shared" si="14"/>
        <v/>
      </c>
      <c r="X161" s="9">
        <v>0</v>
      </c>
    </row>
    <row r="162" spans="1:26" x14ac:dyDescent="0.25">
      <c r="A162" s="9" t="s">
        <v>37</v>
      </c>
      <c r="B162" s="9" t="s">
        <v>20</v>
      </c>
      <c r="C162" s="8" t="str">
        <f>INDEX(calendrier!$C$3:$BC$23,MATCH(B162,calendrier!$B$3:$B$23,0),MATCH(A162,calendrier!$C$2:$BC$2,0))</f>
        <v>Orange</v>
      </c>
      <c r="D162" s="9" t="s">
        <v>909</v>
      </c>
      <c r="E162" s="9">
        <v>9</v>
      </c>
      <c r="F162" s="9" t="str">
        <f>VLOOKUP(D162,référence!$A:$C,3,FALSE)</f>
        <v>UB tomate olive</v>
      </c>
      <c r="I162" s="9">
        <v>24005</v>
      </c>
      <c r="J162" s="9">
        <f t="shared" si="10"/>
        <v>24516</v>
      </c>
      <c r="K162" s="9">
        <f t="shared" si="11"/>
        <v>-511</v>
      </c>
      <c r="L162" s="9">
        <v>9179</v>
      </c>
      <c r="M162" s="9">
        <v>17</v>
      </c>
      <c r="N162" s="9">
        <v>9125</v>
      </c>
      <c r="O162" s="11">
        <f t="shared" si="12"/>
        <v>5.8829937901732215E-3</v>
      </c>
      <c r="P162" s="9">
        <v>8331</v>
      </c>
      <c r="Q162" s="9">
        <v>149</v>
      </c>
      <c r="R162" s="9">
        <v>8284</v>
      </c>
      <c r="S162" s="11">
        <f t="shared" si="13"/>
        <v>5.6415796422998443E-3</v>
      </c>
      <c r="T162" s="9">
        <v>7136</v>
      </c>
      <c r="U162" s="9">
        <v>16</v>
      </c>
      <c r="V162" s="9">
        <v>7107</v>
      </c>
      <c r="W162" s="11">
        <f t="shared" si="14"/>
        <v>4.0639013452914794E-3</v>
      </c>
      <c r="X162" s="9">
        <v>0</v>
      </c>
    </row>
    <row r="163" spans="1:26" x14ac:dyDescent="0.25">
      <c r="A163" s="9" t="s">
        <v>37</v>
      </c>
      <c r="B163" s="9" t="s">
        <v>20</v>
      </c>
      <c r="C163" s="8" t="str">
        <f>INDEX(calendrier!$C$3:$BC$23,MATCH(B163,calendrier!$B$3:$B$23,0),MATCH(A163,calendrier!$C$2:$BC$2,0))</f>
        <v>Orange</v>
      </c>
      <c r="D163" s="9" t="s">
        <v>910</v>
      </c>
      <c r="E163" s="9">
        <v>10</v>
      </c>
      <c r="F163" s="9" t="str">
        <f>VLOOKUP(D163,référence!$A:$C,3,FALSE)</f>
        <v>UB tomate olive</v>
      </c>
      <c r="I163" s="9">
        <v>132096</v>
      </c>
      <c r="J163" s="9">
        <f t="shared" si="10"/>
        <v>55829</v>
      </c>
      <c r="K163" s="9">
        <f t="shared" si="11"/>
        <v>76267</v>
      </c>
      <c r="L163" s="9">
        <v>15825</v>
      </c>
      <c r="M163" s="9">
        <v>219</v>
      </c>
      <c r="N163" s="9">
        <v>15644</v>
      </c>
      <c r="O163" s="11">
        <f t="shared" si="12"/>
        <v>1.1437598736176936E-2</v>
      </c>
      <c r="P163" s="9">
        <v>16162</v>
      </c>
      <c r="Q163" s="9">
        <v>99</v>
      </c>
      <c r="R163" s="9">
        <v>16057</v>
      </c>
      <c r="S163" s="11">
        <f t="shared" si="13"/>
        <v>6.4967207028833063E-3</v>
      </c>
      <c r="T163" s="9">
        <v>24302</v>
      </c>
      <c r="U163" s="9">
        <v>123</v>
      </c>
      <c r="V163" s="9">
        <v>24128</v>
      </c>
      <c r="W163" s="11">
        <f t="shared" si="14"/>
        <v>7.1599045346062056E-3</v>
      </c>
      <c r="X163" s="9">
        <v>0</v>
      </c>
    </row>
    <row r="164" spans="1:26" x14ac:dyDescent="0.25">
      <c r="A164" s="9" t="s">
        <v>37</v>
      </c>
      <c r="B164" s="9" t="s">
        <v>21</v>
      </c>
      <c r="C164" s="8" t="str">
        <f>INDEX(calendrier!$C$3:$BC$23,MATCH(B164,calendrier!$B$3:$B$23,0),MATCH(A164,calendrier!$C$2:$BC$2,0))</f>
        <v>Bleu</v>
      </c>
      <c r="D164" s="9" t="s">
        <v>757</v>
      </c>
      <c r="E164" s="9">
        <v>10</v>
      </c>
      <c r="F164" s="9" t="str">
        <f>VLOOKUP(D164,référence!$A:$C,3,FALSE)</f>
        <v>UB tomate olive</v>
      </c>
      <c r="I164" s="9">
        <v>76267</v>
      </c>
      <c r="J164" s="9">
        <f t="shared" si="10"/>
        <v>70996</v>
      </c>
      <c r="K164" s="9">
        <f t="shared" si="11"/>
        <v>5271</v>
      </c>
      <c r="L164" s="9">
        <v>25281</v>
      </c>
      <c r="M164" s="9">
        <v>241</v>
      </c>
      <c r="N164" s="9">
        <v>25082</v>
      </c>
      <c r="O164" s="11">
        <f t="shared" si="12"/>
        <v>7.8715240694592781E-3</v>
      </c>
      <c r="P164" s="9">
        <v>23428</v>
      </c>
      <c r="Q164" s="9">
        <v>101</v>
      </c>
      <c r="R164" s="9">
        <v>23236</v>
      </c>
      <c r="S164" s="11">
        <f t="shared" si="13"/>
        <v>8.1953218371179793E-3</v>
      </c>
      <c r="T164" s="9">
        <v>22848</v>
      </c>
      <c r="U164" s="9">
        <v>163</v>
      </c>
      <c r="V164" s="9">
        <v>22678</v>
      </c>
      <c r="W164" s="11">
        <f t="shared" si="14"/>
        <v>7.4404761904761901E-3</v>
      </c>
      <c r="X164" s="9">
        <v>0</v>
      </c>
      <c r="Y164" s="9">
        <v>163420</v>
      </c>
      <c r="Z164" s="9">
        <v>15</v>
      </c>
    </row>
    <row r="165" spans="1:26" x14ac:dyDescent="0.25">
      <c r="A165" s="9" t="s">
        <v>37</v>
      </c>
      <c r="B165" s="9" t="s">
        <v>21</v>
      </c>
      <c r="C165" s="8" t="str">
        <f>INDEX(calendrier!$C$3:$BC$23,MATCH(B165,calendrier!$B$3:$B$23,0),MATCH(A165,calendrier!$C$2:$BC$2,0))</f>
        <v>Bleu</v>
      </c>
      <c r="D165" s="9" t="s">
        <v>829</v>
      </c>
      <c r="E165" s="9">
        <v>11</v>
      </c>
      <c r="F165" s="9" t="str">
        <f>VLOOKUP(D165,référence!$A:$C,3,FALSE)</f>
        <v>UB djuvec</v>
      </c>
      <c r="I165" s="9">
        <v>145920</v>
      </c>
      <c r="J165" s="9">
        <f t="shared" si="10"/>
        <v>20941</v>
      </c>
      <c r="K165" s="9">
        <f t="shared" si="11"/>
        <v>124979</v>
      </c>
      <c r="L165" s="9">
        <v>6848</v>
      </c>
      <c r="M165" s="9">
        <v>138</v>
      </c>
      <c r="N165" s="9">
        <v>6773</v>
      </c>
      <c r="O165" s="11">
        <f t="shared" si="12"/>
        <v>1.0952102803738317E-2</v>
      </c>
      <c r="P165" s="9">
        <v>7261</v>
      </c>
      <c r="Q165" s="9">
        <v>65</v>
      </c>
      <c r="R165" s="9">
        <v>7166</v>
      </c>
      <c r="S165" s="11">
        <f t="shared" si="13"/>
        <v>1.3083597300647294E-2</v>
      </c>
      <c r="T165" s="9">
        <v>7065</v>
      </c>
      <c r="U165" s="9">
        <v>9</v>
      </c>
      <c r="V165" s="9">
        <v>7002</v>
      </c>
      <c r="W165" s="11">
        <f t="shared" si="14"/>
        <v>8.9171974522292991E-3</v>
      </c>
      <c r="X165" s="9">
        <v>0</v>
      </c>
    </row>
    <row r="166" spans="1:26" x14ac:dyDescent="0.25">
      <c r="A166" s="9" t="s">
        <v>37</v>
      </c>
      <c r="B166" s="9" t="s">
        <v>22</v>
      </c>
      <c r="C166" s="8" t="str">
        <f>INDEX(calendrier!$C$3:$BC$23,MATCH(B166,calendrier!$B$3:$B$23,0),MATCH(A166,calendrier!$C$2:$BC$2,0))</f>
        <v>Vert</v>
      </c>
      <c r="D166" s="9" t="s">
        <v>903</v>
      </c>
      <c r="E166" s="9">
        <v>11</v>
      </c>
      <c r="F166" s="9" t="str">
        <f>VLOOKUP(D166,référence!$A:$C,3,FALSE)</f>
        <v>UB djuvec</v>
      </c>
      <c r="I166" s="9">
        <v>124979</v>
      </c>
      <c r="J166" s="9">
        <f t="shared" si="10"/>
        <v>83582</v>
      </c>
      <c r="K166" s="9">
        <f t="shared" si="11"/>
        <v>41397</v>
      </c>
      <c r="L166" s="9">
        <v>23637</v>
      </c>
      <c r="M166" s="9">
        <v>237</v>
      </c>
      <c r="N166" s="9">
        <v>23444</v>
      </c>
      <c r="O166" s="11">
        <f t="shared" si="12"/>
        <v>8.1651647840250453E-3</v>
      </c>
      <c r="P166" s="9">
        <v>33468</v>
      </c>
      <c r="Q166" s="9">
        <v>218</v>
      </c>
      <c r="R166" s="9">
        <v>33294</v>
      </c>
      <c r="S166" s="11">
        <f t="shared" si="13"/>
        <v>5.1989960559340265E-3</v>
      </c>
      <c r="T166" s="9">
        <v>27090</v>
      </c>
      <c r="U166" s="9">
        <v>206</v>
      </c>
      <c r="V166" s="9">
        <v>26844</v>
      </c>
      <c r="W166" s="11">
        <f t="shared" si="14"/>
        <v>9.0808416389811745E-3</v>
      </c>
      <c r="X166" s="9">
        <v>0</v>
      </c>
    </row>
    <row r="167" spans="1:26" x14ac:dyDescent="0.25">
      <c r="A167" s="9" t="s">
        <v>37</v>
      </c>
      <c r="B167" s="9" t="s">
        <v>23</v>
      </c>
      <c r="C167" s="8" t="str">
        <f>INDEX(calendrier!$C$3:$BC$23,MATCH(B167,calendrier!$B$3:$B$23,0),MATCH(A167,calendrier!$C$2:$BC$2,0))</f>
        <v>Orange</v>
      </c>
      <c r="D167" s="9" t="s">
        <v>829</v>
      </c>
      <c r="E167" s="9">
        <v>11</v>
      </c>
      <c r="F167" s="9" t="str">
        <f>VLOOKUP(D167,référence!$A:$C,3,FALSE)</f>
        <v>UB djuvec</v>
      </c>
      <c r="I167" s="9">
        <v>41397</v>
      </c>
      <c r="J167" s="9">
        <f t="shared" si="10"/>
        <v>36392</v>
      </c>
      <c r="K167" s="9">
        <f t="shared" si="11"/>
        <v>5005</v>
      </c>
      <c r="L167" s="9">
        <v>11666</v>
      </c>
      <c r="M167" s="9">
        <v>196</v>
      </c>
      <c r="N167" s="9">
        <v>11492</v>
      </c>
      <c r="O167" s="11">
        <f t="shared" si="12"/>
        <v>1.4915138007886165E-2</v>
      </c>
      <c r="P167" s="9">
        <v>14193</v>
      </c>
      <c r="Q167" s="9">
        <v>121</v>
      </c>
      <c r="R167" s="9">
        <v>14040</v>
      </c>
      <c r="S167" s="11">
        <f t="shared" si="13"/>
        <v>1.077996195307546E-2</v>
      </c>
      <c r="T167" s="9">
        <v>10977</v>
      </c>
      <c r="U167" s="9">
        <v>285</v>
      </c>
      <c r="V167" s="9">
        <v>10860</v>
      </c>
      <c r="W167" s="11">
        <f t="shared" si="14"/>
        <v>1.065864990434545E-2</v>
      </c>
      <c r="X167" s="9">
        <v>0</v>
      </c>
      <c r="Y167" s="9">
        <v>142053</v>
      </c>
      <c r="Z167" s="9">
        <v>13</v>
      </c>
    </row>
    <row r="168" spans="1:26" x14ac:dyDescent="0.25">
      <c r="A168" s="9" t="s">
        <v>37</v>
      </c>
      <c r="B168" s="9" t="s">
        <v>23</v>
      </c>
      <c r="C168" s="8" t="str">
        <f>INDEX(calendrier!$C$3:$BC$23,MATCH(B168,calendrier!$B$3:$B$23,0),MATCH(A168,calendrier!$C$2:$BC$2,0))</f>
        <v>Orange</v>
      </c>
      <c r="D168" s="9" t="s">
        <v>500</v>
      </c>
      <c r="E168" s="9">
        <v>12</v>
      </c>
      <c r="F168" s="9" t="str">
        <f>VLOOKUP(D168,référence!$A:$C,3,FALSE)</f>
        <v>UB long grain &amp; Wild</v>
      </c>
      <c r="I168" s="9">
        <v>59136</v>
      </c>
      <c r="J168" s="9">
        <f t="shared" si="10"/>
        <v>40981</v>
      </c>
      <c r="K168" s="9">
        <f t="shared" si="11"/>
        <v>18155</v>
      </c>
      <c r="L168" s="9">
        <v>11782</v>
      </c>
      <c r="M168" s="9">
        <v>135</v>
      </c>
      <c r="N168" s="9">
        <v>11417</v>
      </c>
      <c r="O168" s="11">
        <f t="shared" si="12"/>
        <v>3.0979460193515534E-2</v>
      </c>
      <c r="P168" s="9">
        <v>13785</v>
      </c>
      <c r="Q168" s="9">
        <v>101</v>
      </c>
      <c r="R168" s="9">
        <v>13621</v>
      </c>
      <c r="S168" s="11">
        <f t="shared" si="13"/>
        <v>1.1896989481320275E-2</v>
      </c>
      <c r="T168" s="9">
        <v>16179</v>
      </c>
      <c r="U168" s="9">
        <v>0</v>
      </c>
      <c r="V168" s="9">
        <v>15943</v>
      </c>
      <c r="W168" s="11">
        <f t="shared" si="14"/>
        <v>1.4586810062426602E-2</v>
      </c>
      <c r="X168" s="9">
        <v>0</v>
      </c>
    </row>
    <row r="169" spans="1:26" x14ac:dyDescent="0.25">
      <c r="A169" s="9" t="s">
        <v>37</v>
      </c>
      <c r="B169" s="9" t="s">
        <v>24</v>
      </c>
      <c r="C169" s="8" t="str">
        <f>INDEX(calendrier!$C$3:$BC$23,MATCH(B169,calendrier!$B$3:$B$23,0),MATCH(A169,calendrier!$C$2:$BC$2,0))</f>
        <v>Rouge</v>
      </c>
      <c r="D169" s="9" t="s">
        <v>500</v>
      </c>
      <c r="E169" s="9">
        <v>12</v>
      </c>
      <c r="F169" s="9" t="str">
        <f>VLOOKUP(D169,référence!$A:$C,3,FALSE)</f>
        <v>UB long grain &amp; Wild</v>
      </c>
      <c r="I169" s="9">
        <v>18155</v>
      </c>
      <c r="J169" s="9">
        <f t="shared" si="10"/>
        <v>15324</v>
      </c>
      <c r="K169" s="9">
        <f t="shared" si="11"/>
        <v>2831</v>
      </c>
      <c r="L169" s="9">
        <v>1797</v>
      </c>
      <c r="M169" s="9">
        <v>33</v>
      </c>
      <c r="N169" s="9">
        <v>1756</v>
      </c>
      <c r="O169" s="11">
        <f t="shared" si="12"/>
        <v>2.2815804117974403E-2</v>
      </c>
      <c r="P169" s="9">
        <v>6057</v>
      </c>
      <c r="Q169" s="9">
        <v>64</v>
      </c>
      <c r="R169" s="9">
        <v>6008</v>
      </c>
      <c r="S169" s="11">
        <f t="shared" si="13"/>
        <v>8.0898134389962035E-3</v>
      </c>
      <c r="T169" s="9">
        <v>7680</v>
      </c>
      <c r="U169" s="9">
        <v>0</v>
      </c>
      <c r="V169" s="9">
        <v>7560</v>
      </c>
      <c r="W169" s="11">
        <f t="shared" si="14"/>
        <v>1.5625E-2</v>
      </c>
      <c r="X169" s="9">
        <v>0</v>
      </c>
      <c r="Y169" s="9">
        <v>57131</v>
      </c>
      <c r="Z169" s="9">
        <v>9</v>
      </c>
    </row>
    <row r="170" spans="1:26" x14ac:dyDescent="0.25">
      <c r="A170" s="9" t="s">
        <v>37</v>
      </c>
      <c r="B170" s="9" t="s">
        <v>24</v>
      </c>
      <c r="C170" s="8" t="str">
        <f>INDEX(calendrier!$C$3:$BC$23,MATCH(B170,calendrier!$B$3:$B$23,0),MATCH(A170,calendrier!$C$2:$BC$2,0))</f>
        <v>Rouge</v>
      </c>
      <c r="D170" s="9" t="s">
        <v>455</v>
      </c>
      <c r="E170" s="9">
        <v>13</v>
      </c>
      <c r="F170" s="9" t="str">
        <f>VLOOKUP(D170,référence!$A:$C,3,FALSE)</f>
        <v>UB risi bisi</v>
      </c>
      <c r="I170" s="9">
        <v>137472</v>
      </c>
      <c r="J170" s="9">
        <f t="shared" si="10"/>
        <v>65302</v>
      </c>
      <c r="K170" s="9">
        <f t="shared" si="11"/>
        <v>72170</v>
      </c>
      <c r="L170" s="9">
        <v>21390</v>
      </c>
      <c r="M170" s="9">
        <v>252</v>
      </c>
      <c r="N170" s="9">
        <v>21000</v>
      </c>
      <c r="O170" s="11">
        <f t="shared" si="12"/>
        <v>1.82328190743338E-2</v>
      </c>
      <c r="P170" s="9">
        <v>23130</v>
      </c>
      <c r="Q170" s="9">
        <v>122</v>
      </c>
      <c r="R170" s="9">
        <v>22979</v>
      </c>
      <c r="S170" s="11">
        <f t="shared" si="13"/>
        <v>6.5283182014699527E-3</v>
      </c>
      <c r="T170" s="9">
        <v>21772</v>
      </c>
      <c r="U170" s="9">
        <v>0</v>
      </c>
      <c r="V170" s="9">
        <v>21323</v>
      </c>
      <c r="W170" s="11">
        <f t="shared" si="14"/>
        <v>2.0622818298732318E-2</v>
      </c>
      <c r="X170" s="9">
        <v>1</v>
      </c>
    </row>
    <row r="171" spans="1:26" x14ac:dyDescent="0.25">
      <c r="A171" s="9" t="s">
        <v>37</v>
      </c>
      <c r="B171" s="9" t="s">
        <v>25</v>
      </c>
      <c r="C171" s="8" t="str">
        <f>INDEX(calendrier!$C$3:$BC$23,MATCH(B171,calendrier!$B$3:$B$23,0),MATCH(A171,calendrier!$C$2:$BC$2,0))</f>
        <v>Vert</v>
      </c>
      <c r="D171" s="9" t="s">
        <v>911</v>
      </c>
      <c r="E171" s="9">
        <v>13</v>
      </c>
      <c r="F171" s="9" t="str">
        <f>VLOOKUP(D171,référence!$A:$C,3,FALSE)</f>
        <v>UB risi bisi</v>
      </c>
      <c r="I171" s="9">
        <v>72170</v>
      </c>
      <c r="J171" s="9">
        <f t="shared" si="10"/>
        <v>67970</v>
      </c>
      <c r="K171" s="9">
        <f t="shared" si="11"/>
        <v>4200</v>
      </c>
      <c r="L171" s="9">
        <v>19065</v>
      </c>
      <c r="M171" s="9">
        <v>292</v>
      </c>
      <c r="N171" s="9">
        <v>18521</v>
      </c>
      <c r="O171" s="11">
        <f t="shared" si="12"/>
        <v>2.8533962758982429E-2</v>
      </c>
      <c r="P171" s="9">
        <v>24736</v>
      </c>
      <c r="Q171" s="9">
        <v>321</v>
      </c>
      <c r="R171" s="9">
        <v>24503</v>
      </c>
      <c r="S171" s="11">
        <f t="shared" si="13"/>
        <v>9.4194695989650717E-3</v>
      </c>
      <c r="T171" s="9">
        <v>25202</v>
      </c>
      <c r="U171" s="9">
        <v>0</v>
      </c>
      <c r="V171" s="9">
        <v>24946</v>
      </c>
      <c r="W171" s="11">
        <f t="shared" si="14"/>
        <v>1.0157923974287756E-2</v>
      </c>
      <c r="X171" s="9">
        <v>0</v>
      </c>
    </row>
    <row r="172" spans="1:26" x14ac:dyDescent="0.25">
      <c r="A172" s="9" t="s">
        <v>37</v>
      </c>
      <c r="B172" s="9" t="s">
        <v>25</v>
      </c>
      <c r="C172" s="8" t="str">
        <f>INDEX(calendrier!$C$3:$BC$23,MATCH(B172,calendrier!$B$3:$B$23,0),MATCH(A172,calendrier!$C$2:$BC$2,0))</f>
        <v>Vert</v>
      </c>
      <c r="D172" s="9" t="s">
        <v>899</v>
      </c>
      <c r="E172" s="9">
        <v>14</v>
      </c>
      <c r="F172" s="9" t="str">
        <f>VLOOKUP(D172,référence!$A:$C,3,FALSE)</f>
        <v>UB paella</v>
      </c>
      <c r="I172" s="9">
        <v>14592</v>
      </c>
      <c r="J172" s="9">
        <f t="shared" si="10"/>
        <v>13997</v>
      </c>
      <c r="K172" s="9">
        <f t="shared" si="11"/>
        <v>595</v>
      </c>
      <c r="L172" s="9">
        <v>485</v>
      </c>
      <c r="M172" s="9">
        <v>186</v>
      </c>
      <c r="N172" s="9">
        <v>299</v>
      </c>
      <c r="O172" s="11">
        <f t="shared" si="12"/>
        <v>0.38350515463917528</v>
      </c>
      <c r="P172" s="9">
        <v>6790</v>
      </c>
      <c r="Q172" s="9">
        <v>20</v>
      </c>
      <c r="R172" s="9">
        <v>6670</v>
      </c>
      <c r="S172" s="11">
        <f t="shared" si="13"/>
        <v>1.7673048600883652E-2</v>
      </c>
      <c r="T172" s="9">
        <v>7435</v>
      </c>
      <c r="U172" s="9">
        <v>0</v>
      </c>
      <c r="V172" s="9">
        <v>7028</v>
      </c>
      <c r="W172" s="11">
        <f t="shared" si="14"/>
        <v>5.4741089441829184E-2</v>
      </c>
    </row>
    <row r="173" spans="1:26" x14ac:dyDescent="0.25">
      <c r="A173" s="9" t="s">
        <v>37</v>
      </c>
      <c r="B173" s="9" t="s">
        <v>25</v>
      </c>
      <c r="C173" s="8" t="str">
        <f>INDEX(calendrier!$C$3:$BC$23,MATCH(B173,calendrier!$B$3:$B$23,0),MATCH(A173,calendrier!$C$2:$BC$2,0))</f>
        <v>Vert</v>
      </c>
      <c r="D173" s="9" t="s">
        <v>900</v>
      </c>
      <c r="E173" s="9">
        <v>15</v>
      </c>
      <c r="F173" s="9" t="str">
        <f>VLOOKUP(D173,référence!$A:$C,3,FALSE)</f>
        <v>UB paella</v>
      </c>
      <c r="I173" s="9">
        <v>96000</v>
      </c>
      <c r="J173" s="9">
        <f t="shared" si="10"/>
        <v>817</v>
      </c>
      <c r="K173" s="9">
        <f t="shared" si="11"/>
        <v>95183</v>
      </c>
      <c r="L173" s="9">
        <v>0</v>
      </c>
      <c r="M173" s="9">
        <v>0</v>
      </c>
      <c r="N173" s="9">
        <v>0</v>
      </c>
      <c r="O173" s="11" t="str">
        <f t="shared" si="12"/>
        <v/>
      </c>
      <c r="P173" s="9">
        <v>822</v>
      </c>
      <c r="Q173" s="9">
        <v>6</v>
      </c>
      <c r="R173" s="9">
        <v>817</v>
      </c>
      <c r="S173" s="11">
        <f t="shared" si="13"/>
        <v>6.082725060827251E-3</v>
      </c>
      <c r="T173" s="9">
        <v>0</v>
      </c>
      <c r="U173" s="9">
        <v>0</v>
      </c>
      <c r="V173" s="9">
        <v>0</v>
      </c>
      <c r="W173" s="11" t="str">
        <f t="shared" si="14"/>
        <v/>
      </c>
    </row>
    <row r="174" spans="1:26" x14ac:dyDescent="0.25">
      <c r="A174" s="9" t="s">
        <v>870</v>
      </c>
      <c r="B174" s="9" t="s">
        <v>26</v>
      </c>
      <c r="C174" s="8" t="str">
        <f>INDEX(calendrier!$C$3:$BC$23,MATCH(B174,calendrier!$B$3:$B$23,0),MATCH(A174,calendrier!$C$2:$BC$2,0))</f>
        <v>Orange</v>
      </c>
      <c r="D174" s="9" t="s">
        <v>348</v>
      </c>
      <c r="E174" s="9">
        <v>15</v>
      </c>
      <c r="F174" s="9" t="str">
        <f>VLOOKUP(D174,référence!$A:$C,3,FALSE)</f>
        <v>UB paella</v>
      </c>
      <c r="I174" s="9">
        <v>96000</v>
      </c>
      <c r="J174" s="9">
        <f t="shared" si="10"/>
        <v>92311</v>
      </c>
      <c r="K174" s="9">
        <f t="shared" si="11"/>
        <v>3689</v>
      </c>
      <c r="L174" s="9">
        <v>33152</v>
      </c>
      <c r="M174" s="9">
        <v>160</v>
      </c>
      <c r="N174" s="9">
        <v>32835</v>
      </c>
      <c r="O174" s="11">
        <f t="shared" si="12"/>
        <v>9.5620173745173745E-3</v>
      </c>
      <c r="P174" s="9">
        <v>31970</v>
      </c>
      <c r="Q174" s="9">
        <v>210</v>
      </c>
      <c r="R174" s="9">
        <v>31583</v>
      </c>
      <c r="S174" s="11">
        <f t="shared" si="13"/>
        <v>1.2105098529871754E-2</v>
      </c>
      <c r="T174" s="9">
        <v>28581</v>
      </c>
      <c r="U174" s="9">
        <v>1925</v>
      </c>
      <c r="V174" s="9">
        <v>27893</v>
      </c>
      <c r="W174" s="11">
        <f t="shared" si="14"/>
        <v>2.4071935901473007E-2</v>
      </c>
      <c r="X174" s="9">
        <v>0</v>
      </c>
      <c r="Y174" s="9">
        <v>108990</v>
      </c>
      <c r="Z174" s="9">
        <v>11</v>
      </c>
    </row>
    <row r="175" spans="1:26" x14ac:dyDescent="0.25">
      <c r="A175" s="9" t="s">
        <v>37</v>
      </c>
      <c r="B175" s="9" t="s">
        <v>27</v>
      </c>
      <c r="C175" s="8" t="str">
        <f>INDEX(calendrier!$C$3:$BC$23,MATCH(B175,calendrier!$B$3:$B$23,0),MATCH(A175,calendrier!$C$2:$BC$2,0))</f>
        <v>Rouge</v>
      </c>
      <c r="D175" s="9" t="s">
        <v>459</v>
      </c>
      <c r="E175" s="9">
        <v>16</v>
      </c>
      <c r="F175" s="9" t="str">
        <f>VLOOKUP(D175,référence!$A:$C,3,FALSE)</f>
        <v>UB basmati FR</v>
      </c>
      <c r="I175" s="9">
        <v>6144</v>
      </c>
      <c r="J175" s="9">
        <f t="shared" si="10"/>
        <v>6789</v>
      </c>
      <c r="K175" s="9">
        <f t="shared" si="11"/>
        <v>-645</v>
      </c>
      <c r="L175" s="9">
        <v>3500</v>
      </c>
      <c r="M175" s="9">
        <v>14</v>
      </c>
      <c r="N175" s="9">
        <v>3446</v>
      </c>
      <c r="O175" s="11">
        <f t="shared" si="12"/>
        <v>1.5428571428571429E-2</v>
      </c>
      <c r="P175" s="9">
        <v>3426</v>
      </c>
      <c r="Q175" s="9">
        <v>16</v>
      </c>
      <c r="R175" s="9">
        <v>3343</v>
      </c>
      <c r="S175" s="11">
        <f t="shared" si="13"/>
        <v>2.422650321074139E-2</v>
      </c>
      <c r="T175" s="9">
        <v>0</v>
      </c>
      <c r="U175" s="9">
        <v>0</v>
      </c>
      <c r="V175" s="9">
        <v>0</v>
      </c>
      <c r="W175" s="11" t="str">
        <f t="shared" si="14"/>
        <v/>
      </c>
      <c r="X175" s="9">
        <v>0</v>
      </c>
    </row>
    <row r="176" spans="1:26" x14ac:dyDescent="0.25">
      <c r="A176" s="9" t="s">
        <v>37</v>
      </c>
      <c r="B176" s="9" t="s">
        <v>27</v>
      </c>
      <c r="C176" s="8" t="str">
        <f>INDEX(calendrier!$C$3:$BC$23,MATCH(B176,calendrier!$B$3:$B$23,0),MATCH(A176,calendrier!$C$2:$BC$2,0))</f>
        <v>Rouge</v>
      </c>
      <c r="D176" s="9" t="s">
        <v>396</v>
      </c>
      <c r="E176" s="9">
        <v>17</v>
      </c>
      <c r="F176" s="9" t="str">
        <f>VLOOKUP(D176,référence!$A:$C,3,FALSE)</f>
        <v>UB basmati FR</v>
      </c>
      <c r="I176" s="9">
        <v>79872</v>
      </c>
      <c r="J176" s="9">
        <f t="shared" si="10"/>
        <v>80921</v>
      </c>
      <c r="K176" s="9">
        <f t="shared" si="11"/>
        <v>-1049</v>
      </c>
      <c r="L176" s="9">
        <v>26413</v>
      </c>
      <c r="M176" s="9">
        <v>55</v>
      </c>
      <c r="N176" s="9">
        <v>26347</v>
      </c>
      <c r="O176" s="11">
        <f t="shared" si="12"/>
        <v>2.4987695452996631E-3</v>
      </c>
      <c r="P176" s="9">
        <v>26373</v>
      </c>
      <c r="Q176" s="9">
        <v>46</v>
      </c>
      <c r="R176" s="9">
        <v>26242</v>
      </c>
      <c r="S176" s="11">
        <f t="shared" si="13"/>
        <v>4.9672013043643116E-3</v>
      </c>
      <c r="T176" s="9">
        <v>28625</v>
      </c>
      <c r="U176" s="9">
        <v>2807</v>
      </c>
      <c r="V176" s="9">
        <v>28332</v>
      </c>
      <c r="W176" s="11">
        <f t="shared" si="14"/>
        <v>1.0235807860262009E-2</v>
      </c>
      <c r="X176" s="9">
        <v>0</v>
      </c>
      <c r="Y176" s="9">
        <v>88221</v>
      </c>
      <c r="Z176" s="9">
        <v>13</v>
      </c>
    </row>
    <row r="177" spans="1:26" x14ac:dyDescent="0.25">
      <c r="A177" s="9" t="s">
        <v>37</v>
      </c>
      <c r="B177" s="9" t="s">
        <v>27</v>
      </c>
      <c r="C177" s="8" t="str">
        <f>INDEX(calendrier!$C$3:$BC$23,MATCH(B177,calendrier!$B$3:$B$23,0),MATCH(A177,calendrier!$C$2:$BC$2,0))</f>
        <v>Rouge</v>
      </c>
      <c r="D177" s="9" t="s">
        <v>202</v>
      </c>
      <c r="E177" s="9">
        <v>18</v>
      </c>
      <c r="F177" s="9" t="str">
        <f>VLOOKUP(D177,référence!$A:$C,3,FALSE)</f>
        <v>UB basmati</v>
      </c>
      <c r="I177" s="9">
        <v>17664</v>
      </c>
      <c r="J177" s="9">
        <f t="shared" si="10"/>
        <v>8634</v>
      </c>
      <c r="K177" s="9">
        <f t="shared" si="11"/>
        <v>9030</v>
      </c>
      <c r="L177" s="9">
        <v>3213</v>
      </c>
      <c r="M177" s="9">
        <v>2</v>
      </c>
      <c r="N177" s="9">
        <v>3197</v>
      </c>
      <c r="O177" s="11">
        <f t="shared" si="12"/>
        <v>4.9797696856520388E-3</v>
      </c>
      <c r="P177" s="9">
        <v>3151</v>
      </c>
      <c r="Q177" s="9">
        <v>12</v>
      </c>
      <c r="R177" s="9">
        <v>3125</v>
      </c>
      <c r="S177" s="11">
        <f t="shared" si="13"/>
        <v>8.2513487781656625E-3</v>
      </c>
      <c r="T177" s="9">
        <v>2394</v>
      </c>
      <c r="U177" s="9">
        <v>520</v>
      </c>
      <c r="V177" s="9">
        <v>2312</v>
      </c>
      <c r="W177" s="11">
        <f t="shared" si="14"/>
        <v>3.4252297410192145E-2</v>
      </c>
      <c r="X177" s="9">
        <v>0</v>
      </c>
    </row>
    <row r="178" spans="1:26" x14ac:dyDescent="0.25">
      <c r="A178" s="9" t="s">
        <v>37</v>
      </c>
      <c r="B178" s="9" t="s">
        <v>28</v>
      </c>
      <c r="C178" s="8" t="str">
        <f>INDEX(calendrier!$C$3:$BC$23,MATCH(B178,calendrier!$B$3:$B$23,0),MATCH(A178,calendrier!$C$2:$BC$2,0))</f>
        <v>Bleu</v>
      </c>
      <c r="D178" s="9" t="s">
        <v>202</v>
      </c>
      <c r="E178" s="9">
        <v>18</v>
      </c>
      <c r="F178" s="9" t="str">
        <f>VLOOKUP(D178,référence!$A:$C,3,FALSE)</f>
        <v>UB basmati</v>
      </c>
      <c r="I178" s="9">
        <v>9030</v>
      </c>
      <c r="J178" s="9">
        <f t="shared" si="10"/>
        <v>7933</v>
      </c>
      <c r="K178" s="9">
        <f t="shared" si="11"/>
        <v>1097</v>
      </c>
      <c r="L178" s="9">
        <v>3195</v>
      </c>
      <c r="M178" s="9">
        <v>15</v>
      </c>
      <c r="N178" s="9">
        <v>3182</v>
      </c>
      <c r="O178" s="11">
        <f t="shared" si="12"/>
        <v>4.0688575899843508E-3</v>
      </c>
      <c r="P178" s="9">
        <v>3596</v>
      </c>
      <c r="Q178" s="9">
        <v>14</v>
      </c>
      <c r="R178" s="9">
        <v>3570</v>
      </c>
      <c r="S178" s="11">
        <f t="shared" si="13"/>
        <v>7.2302558398220241E-3</v>
      </c>
      <c r="T178" s="9">
        <v>1186</v>
      </c>
      <c r="U178" s="9">
        <v>449</v>
      </c>
      <c r="V178" s="9">
        <v>1181</v>
      </c>
      <c r="W178" s="11">
        <f t="shared" si="14"/>
        <v>4.2158516020236085E-3</v>
      </c>
      <c r="X178" s="9">
        <v>0</v>
      </c>
    </row>
    <row r="179" spans="1:26" x14ac:dyDescent="0.25">
      <c r="A179" s="9" t="s">
        <v>37</v>
      </c>
      <c r="B179" s="9" t="s">
        <v>28</v>
      </c>
      <c r="C179" s="8" t="str">
        <f>INDEX(calendrier!$C$3:$BC$23,MATCH(B179,calendrier!$B$3:$B$23,0),MATCH(A179,calendrier!$C$2:$BC$2,0))</f>
        <v>Bleu</v>
      </c>
      <c r="D179" s="9" t="s">
        <v>363</v>
      </c>
      <c r="E179" s="9">
        <v>19</v>
      </c>
      <c r="F179" s="9" t="str">
        <f>VLOOKUP(D179,référence!$A:$C,3,FALSE)</f>
        <v>UB basmati</v>
      </c>
      <c r="I179" s="9">
        <v>18000</v>
      </c>
      <c r="J179" s="9">
        <f t="shared" si="10"/>
        <v>21507</v>
      </c>
      <c r="K179" s="9">
        <f t="shared" si="11"/>
        <v>-3507</v>
      </c>
      <c r="L179" s="9">
        <v>6002</v>
      </c>
      <c r="M179" s="9">
        <v>12</v>
      </c>
      <c r="N179" s="9">
        <v>5932</v>
      </c>
      <c r="O179" s="11">
        <f t="shared" si="12"/>
        <v>1.166277907364212E-2</v>
      </c>
      <c r="P179" s="9">
        <v>6559</v>
      </c>
      <c r="Q179" s="9">
        <v>28</v>
      </c>
      <c r="R179" s="9">
        <v>6515</v>
      </c>
      <c r="S179" s="11">
        <f t="shared" si="13"/>
        <v>6.7083396859277328E-3</v>
      </c>
      <c r="T179" s="9">
        <v>9135</v>
      </c>
      <c r="U179" s="9">
        <v>1556</v>
      </c>
      <c r="V179" s="9">
        <v>9060</v>
      </c>
      <c r="W179" s="11">
        <f t="shared" si="14"/>
        <v>8.2101806239737278E-3</v>
      </c>
      <c r="X179" s="9">
        <v>0</v>
      </c>
      <c r="Y179" s="9">
        <v>38354</v>
      </c>
      <c r="Z179" s="9">
        <v>6</v>
      </c>
    </row>
    <row r="180" spans="1:26" x14ac:dyDescent="0.25">
      <c r="A180" s="9" t="s">
        <v>870</v>
      </c>
      <c r="B180" s="9" t="s">
        <v>28</v>
      </c>
      <c r="C180" s="8" t="str">
        <f>INDEX(calendrier!$C$3:$BC$23,MATCH(B180,calendrier!$B$3:$B$23,0),MATCH(A180,calendrier!$C$2:$BC$2,0))</f>
        <v>Bleu</v>
      </c>
      <c r="D180" s="9" t="s">
        <v>148</v>
      </c>
      <c r="E180" s="9">
        <v>20</v>
      </c>
      <c r="F180" s="9" t="str">
        <f>VLOOKUP(D180,référence!$A:$C,3,FALSE)</f>
        <v>UB tex mex</v>
      </c>
      <c r="I180" s="9">
        <v>64512</v>
      </c>
      <c r="J180" s="9">
        <f t="shared" si="10"/>
        <v>46359</v>
      </c>
      <c r="K180" s="9">
        <f t="shared" si="11"/>
        <v>18153</v>
      </c>
      <c r="L180" s="9">
        <v>18233</v>
      </c>
      <c r="M180" s="9">
        <v>44</v>
      </c>
      <c r="N180" s="9">
        <v>18078</v>
      </c>
      <c r="O180" s="11">
        <f t="shared" si="12"/>
        <v>8.5010694893873744E-3</v>
      </c>
      <c r="P180" s="9">
        <v>17641</v>
      </c>
      <c r="Q180" s="9">
        <v>42</v>
      </c>
      <c r="R180" s="9">
        <v>17426</v>
      </c>
      <c r="S180" s="11">
        <f t="shared" si="13"/>
        <v>1.2187517714415282E-2</v>
      </c>
      <c r="T180" s="9">
        <v>10987</v>
      </c>
      <c r="U180" s="9">
        <v>2529</v>
      </c>
      <c r="V180" s="9">
        <v>10855</v>
      </c>
      <c r="W180" s="11">
        <f t="shared" si="14"/>
        <v>1.2014198598343497E-2</v>
      </c>
      <c r="X180" s="9">
        <v>0</v>
      </c>
    </row>
    <row r="181" spans="1:26" x14ac:dyDescent="0.25">
      <c r="A181" s="9" t="s">
        <v>870</v>
      </c>
      <c r="B181" s="9" t="s">
        <v>29</v>
      </c>
      <c r="C181" s="8" t="str">
        <f>INDEX(calendrier!$C$3:$BC$23,MATCH(B181,calendrier!$B$3:$B$23,0),MATCH(A181,calendrier!$C$2:$BC$2,0))</f>
        <v>Vert</v>
      </c>
      <c r="D181" s="9" t="s">
        <v>148</v>
      </c>
      <c r="E181" s="9">
        <v>20</v>
      </c>
      <c r="F181" s="9" t="str">
        <f>VLOOKUP(D181,référence!$A:$C,3,FALSE)</f>
        <v>UB tex mex</v>
      </c>
      <c r="I181" s="9">
        <v>18153</v>
      </c>
      <c r="J181" s="9">
        <f t="shared" si="10"/>
        <v>14222</v>
      </c>
      <c r="K181" s="9">
        <f t="shared" si="11"/>
        <v>3931</v>
      </c>
      <c r="L181" s="9">
        <v>4306</v>
      </c>
      <c r="M181" s="9">
        <v>9</v>
      </c>
      <c r="N181" s="9">
        <v>4250</v>
      </c>
      <c r="O181" s="11">
        <f t="shared" si="12"/>
        <v>1.3005109150023224E-2</v>
      </c>
      <c r="P181" s="9">
        <v>4759</v>
      </c>
      <c r="Q181" s="9">
        <v>5</v>
      </c>
      <c r="R181" s="9">
        <v>4698</v>
      </c>
      <c r="S181" s="11">
        <f t="shared" si="13"/>
        <v>1.2817818869510401E-2</v>
      </c>
      <c r="T181" s="9">
        <v>5489</v>
      </c>
      <c r="U181" s="9">
        <v>0</v>
      </c>
      <c r="V181" s="9">
        <v>5274</v>
      </c>
      <c r="W181" s="11">
        <f t="shared" si="14"/>
        <v>3.916924758608125E-2</v>
      </c>
      <c r="X181" s="9">
        <v>0</v>
      </c>
      <c r="Y181" s="9">
        <v>61274</v>
      </c>
      <c r="Z181" s="9">
        <v>6</v>
      </c>
    </row>
    <row r="182" spans="1:26" x14ac:dyDescent="0.25">
      <c r="A182" s="9" t="s">
        <v>870</v>
      </c>
      <c r="B182" s="9" t="s">
        <v>29</v>
      </c>
      <c r="C182" s="8" t="str">
        <f>INDEX(calendrier!$C$3:$BC$23,MATCH(B182,calendrier!$B$3:$B$23,0),MATCH(A182,calendrier!$C$2:$BC$2,0))</f>
        <v>Vert</v>
      </c>
      <c r="D182" s="9" t="s">
        <v>520</v>
      </c>
      <c r="E182" s="9">
        <v>21</v>
      </c>
      <c r="F182" s="9" t="str">
        <f>VLOOKUP(D182,référence!$A:$C,3,FALSE)</f>
        <v>UB mexicain</v>
      </c>
      <c r="I182" s="9">
        <v>18445</v>
      </c>
      <c r="J182" s="9">
        <f t="shared" si="10"/>
        <v>21273</v>
      </c>
      <c r="K182" s="9">
        <f t="shared" si="11"/>
        <v>-2828</v>
      </c>
      <c r="L182" s="9">
        <v>6803</v>
      </c>
      <c r="M182" s="9">
        <v>63</v>
      </c>
      <c r="N182" s="9">
        <v>6596</v>
      </c>
      <c r="O182" s="11">
        <f t="shared" si="12"/>
        <v>3.0427752462149051E-2</v>
      </c>
      <c r="P182" s="9">
        <v>7707</v>
      </c>
      <c r="Q182" s="9">
        <v>37</v>
      </c>
      <c r="R182" s="9">
        <v>7648</v>
      </c>
      <c r="S182" s="11">
        <f t="shared" si="13"/>
        <v>7.6553782275853117E-3</v>
      </c>
      <c r="T182" s="9">
        <v>7192</v>
      </c>
      <c r="U182" s="9">
        <v>0</v>
      </c>
      <c r="V182" s="9">
        <v>7029</v>
      </c>
      <c r="W182" s="11">
        <f t="shared" si="14"/>
        <v>2.2664071190211348E-2</v>
      </c>
      <c r="X182" s="9">
        <v>0</v>
      </c>
    </row>
    <row r="183" spans="1:26" x14ac:dyDescent="0.25">
      <c r="A183" s="9" t="s">
        <v>870</v>
      </c>
      <c r="B183" s="9" t="s">
        <v>29</v>
      </c>
      <c r="C183" s="8" t="str">
        <f>INDEX(calendrier!$C$3:$BC$23,MATCH(B183,calendrier!$B$3:$B$23,0),MATCH(A183,calendrier!$C$2:$BC$2,0))</f>
        <v>Vert</v>
      </c>
      <c r="D183" s="9" t="s">
        <v>453</v>
      </c>
      <c r="E183" s="9">
        <v>22</v>
      </c>
      <c r="F183" s="9" t="str">
        <f>VLOOKUP(D183,référence!$A:$C,3,FALSE)</f>
        <v>UB mexicain</v>
      </c>
      <c r="I183" s="9">
        <v>68352</v>
      </c>
      <c r="J183" s="9">
        <f t="shared" si="10"/>
        <v>54438</v>
      </c>
      <c r="K183" s="9">
        <f t="shared" si="11"/>
        <v>13914</v>
      </c>
      <c r="L183" s="9">
        <v>18324</v>
      </c>
      <c r="M183" s="9">
        <v>98</v>
      </c>
      <c r="N183" s="9">
        <v>18198</v>
      </c>
      <c r="O183" s="11">
        <f t="shared" si="12"/>
        <v>6.8762278978389E-3</v>
      </c>
      <c r="P183" s="9">
        <v>19166</v>
      </c>
      <c r="Q183" s="9">
        <v>80</v>
      </c>
      <c r="R183" s="9">
        <v>19013</v>
      </c>
      <c r="S183" s="11">
        <f t="shared" si="13"/>
        <v>7.9828863612647401E-3</v>
      </c>
      <c r="T183" s="9">
        <v>17336</v>
      </c>
      <c r="U183" s="9">
        <v>0</v>
      </c>
      <c r="V183" s="9">
        <v>17227</v>
      </c>
      <c r="W183" s="11">
        <f t="shared" si="14"/>
        <v>6.287494231656668E-3</v>
      </c>
      <c r="X183" s="9">
        <v>0</v>
      </c>
    </row>
    <row r="184" spans="1:26" x14ac:dyDescent="0.25">
      <c r="A184" s="9" t="s">
        <v>870</v>
      </c>
      <c r="B184" s="9" t="s">
        <v>30</v>
      </c>
      <c r="C184" s="8" t="str">
        <f>INDEX(calendrier!$C$3:$BC$23,MATCH(B184,calendrier!$B$3:$B$23,0),MATCH(A184,calendrier!$C$2:$BC$2,0))</f>
        <v>Rouge</v>
      </c>
      <c r="D184" s="9" t="s">
        <v>912</v>
      </c>
      <c r="E184" s="9">
        <v>22</v>
      </c>
      <c r="F184" s="9" t="str">
        <f>VLOOKUP(D184,référence!$A:$C,3,FALSE)</f>
        <v>UB mexicain</v>
      </c>
      <c r="I184" s="9">
        <v>13914</v>
      </c>
      <c r="J184" s="9">
        <f t="shared" si="10"/>
        <v>8921</v>
      </c>
      <c r="K184" s="9">
        <f t="shared" si="11"/>
        <v>4993</v>
      </c>
      <c r="L184" s="9">
        <v>2504</v>
      </c>
      <c r="M184" s="9">
        <v>18</v>
      </c>
      <c r="N184" s="9">
        <v>2496</v>
      </c>
      <c r="O184" s="11">
        <f t="shared" si="12"/>
        <v>3.1948881789137379E-3</v>
      </c>
      <c r="P184" s="9">
        <v>3076</v>
      </c>
      <c r="Q184" s="9">
        <v>50</v>
      </c>
      <c r="R184" s="9">
        <v>3043</v>
      </c>
      <c r="S184" s="11">
        <f t="shared" si="13"/>
        <v>1.0728218465539662E-2</v>
      </c>
      <c r="T184" s="9">
        <v>3411</v>
      </c>
      <c r="U184" s="9">
        <v>614</v>
      </c>
      <c r="V184" s="9">
        <v>3382</v>
      </c>
      <c r="W184" s="11">
        <f t="shared" si="14"/>
        <v>8.5019055995309289E-3</v>
      </c>
      <c r="X184" s="9">
        <v>0</v>
      </c>
      <c r="Y184" s="9">
        <v>85364</v>
      </c>
      <c r="Z184" s="9">
        <v>7</v>
      </c>
    </row>
    <row r="185" spans="1:26" x14ac:dyDescent="0.25">
      <c r="A185" s="9" t="s">
        <v>870</v>
      </c>
      <c r="B185" s="9" t="s">
        <v>30</v>
      </c>
      <c r="C185" s="8" t="str">
        <f>INDEX(calendrier!$C$3:$BC$23,MATCH(B185,calendrier!$B$3:$B$23,0),MATCH(A185,calendrier!$C$2:$BC$2,0))</f>
        <v>Rouge</v>
      </c>
      <c r="D185" s="9" t="s">
        <v>913</v>
      </c>
      <c r="E185" s="9">
        <v>23</v>
      </c>
      <c r="F185" s="9" t="str">
        <f>VLOOKUP(D185,référence!$A:$C,3,FALSE)</f>
        <v>UB italian herbe</v>
      </c>
      <c r="I185" s="9">
        <v>3072</v>
      </c>
      <c r="J185" s="9">
        <f t="shared" si="10"/>
        <v>3415</v>
      </c>
      <c r="K185" s="9">
        <f t="shared" si="11"/>
        <v>-343</v>
      </c>
      <c r="L185" s="9">
        <v>0</v>
      </c>
      <c r="M185" s="9">
        <v>0</v>
      </c>
      <c r="N185" s="9">
        <v>0</v>
      </c>
      <c r="O185" s="11" t="str">
        <f t="shared" si="12"/>
        <v/>
      </c>
      <c r="P185" s="9">
        <v>0</v>
      </c>
      <c r="Q185" s="9">
        <v>0</v>
      </c>
      <c r="R185" s="9">
        <v>0</v>
      </c>
      <c r="S185" s="11" t="str">
        <f t="shared" si="13"/>
        <v/>
      </c>
      <c r="T185" s="9">
        <v>3477</v>
      </c>
      <c r="U185" s="9">
        <v>793</v>
      </c>
      <c r="V185" s="9">
        <v>3415</v>
      </c>
      <c r="W185" s="11">
        <f t="shared" si="14"/>
        <v>1.7831463905665805E-2</v>
      </c>
      <c r="X185" s="9">
        <v>0</v>
      </c>
    </row>
    <row r="186" spans="1:26" x14ac:dyDescent="0.25">
      <c r="A186" s="9" t="s">
        <v>870</v>
      </c>
      <c r="B186" s="9" t="s">
        <v>30</v>
      </c>
      <c r="C186" s="8" t="str">
        <f>INDEX(calendrier!$C$3:$BC$23,MATCH(B186,calendrier!$B$3:$B$23,0),MATCH(A186,calendrier!$C$2:$BC$2,0))</f>
        <v>Rouge</v>
      </c>
      <c r="D186" s="9" t="s">
        <v>914</v>
      </c>
      <c r="E186" s="9">
        <v>24</v>
      </c>
      <c r="F186" s="9" t="str">
        <f>VLOOKUP(D186,référence!$A:$C,3,FALSE)</f>
        <v>UB italian herbe</v>
      </c>
      <c r="I186" s="9">
        <v>5376</v>
      </c>
      <c r="J186" s="9">
        <f t="shared" si="10"/>
        <v>5448</v>
      </c>
      <c r="K186" s="9">
        <f t="shared" si="11"/>
        <v>-72</v>
      </c>
      <c r="L186" s="9">
        <v>2386</v>
      </c>
      <c r="M186" s="9">
        <v>18</v>
      </c>
      <c r="N186" s="9">
        <v>2300</v>
      </c>
      <c r="O186" s="11">
        <f t="shared" si="12"/>
        <v>3.6043587594300083E-2</v>
      </c>
      <c r="P186" s="9">
        <v>3226</v>
      </c>
      <c r="Q186" s="9">
        <v>13</v>
      </c>
      <c r="R186" s="9">
        <v>3148</v>
      </c>
      <c r="S186" s="11">
        <f t="shared" si="13"/>
        <v>2.4178549287042779E-2</v>
      </c>
      <c r="T186" s="9">
        <v>0</v>
      </c>
      <c r="U186" s="9">
        <v>0</v>
      </c>
      <c r="V186" s="9">
        <v>0</v>
      </c>
      <c r="W186" s="11" t="str">
        <f t="shared" si="14"/>
        <v/>
      </c>
      <c r="X186" s="9">
        <v>0</v>
      </c>
    </row>
    <row r="187" spans="1:26" x14ac:dyDescent="0.25">
      <c r="A187" s="9" t="s">
        <v>870</v>
      </c>
      <c r="B187" s="9" t="s">
        <v>30</v>
      </c>
      <c r="C187" s="8" t="str">
        <f>INDEX(calendrier!$C$3:$BC$23,MATCH(B187,calendrier!$B$3:$B$23,0),MATCH(A187,calendrier!$C$2:$BC$2,0))</f>
        <v>Rouge</v>
      </c>
      <c r="D187" s="9" t="s">
        <v>915</v>
      </c>
      <c r="E187" s="9">
        <v>25</v>
      </c>
      <c r="F187" s="9" t="str">
        <f>VLOOKUP(D187,référence!$A:$C,3,FALSE)</f>
        <v>UB italian herbe</v>
      </c>
      <c r="I187" s="9">
        <v>33024</v>
      </c>
      <c r="J187" s="9">
        <f t="shared" si="10"/>
        <v>31371</v>
      </c>
      <c r="K187" s="9">
        <f t="shared" si="11"/>
        <v>1653</v>
      </c>
      <c r="L187" s="9">
        <v>10721</v>
      </c>
      <c r="M187" s="9">
        <v>21</v>
      </c>
      <c r="N187" s="9">
        <v>10605</v>
      </c>
      <c r="O187" s="11">
        <f t="shared" si="12"/>
        <v>1.081988620464509E-2</v>
      </c>
      <c r="P187" s="9">
        <v>10969</v>
      </c>
      <c r="Q187" s="9">
        <v>22</v>
      </c>
      <c r="R187" s="9">
        <v>10870</v>
      </c>
      <c r="S187" s="11">
        <f t="shared" si="13"/>
        <v>9.0254353177135569E-3</v>
      </c>
      <c r="T187" s="9">
        <v>10105</v>
      </c>
      <c r="U187" s="9">
        <v>1936</v>
      </c>
      <c r="V187" s="9">
        <v>9896</v>
      </c>
      <c r="W187" s="11">
        <f t="shared" si="14"/>
        <v>2.0682830282038593E-2</v>
      </c>
      <c r="X187" s="9">
        <v>0</v>
      </c>
      <c r="Y187" s="9">
        <v>40805</v>
      </c>
      <c r="Z187" s="9">
        <v>4</v>
      </c>
    </row>
    <row r="188" spans="1:26" x14ac:dyDescent="0.25">
      <c r="A188" s="9" t="s">
        <v>870</v>
      </c>
      <c r="B188" s="9" t="s">
        <v>30</v>
      </c>
      <c r="C188" s="8" t="str">
        <f>INDEX(calendrier!$C$3:$BC$23,MATCH(B188,calendrier!$B$3:$B$23,0),MATCH(A188,calendrier!$C$2:$BC$2,0))</f>
        <v>Rouge</v>
      </c>
      <c r="D188" s="9" t="s">
        <v>916</v>
      </c>
      <c r="E188" s="9">
        <v>26</v>
      </c>
      <c r="F188" s="9" t="str">
        <f>VLOOKUP(D188,référence!$A:$C,3,FALSE)</f>
        <v>UB wholegrain</v>
      </c>
      <c r="I188" s="9">
        <v>46848</v>
      </c>
      <c r="J188" s="9">
        <f t="shared" si="10"/>
        <v>38722</v>
      </c>
      <c r="K188" s="9">
        <f t="shared" si="11"/>
        <v>8126</v>
      </c>
      <c r="L188" s="9">
        <v>11467</v>
      </c>
      <c r="M188" s="9">
        <v>239</v>
      </c>
      <c r="N188" s="9">
        <v>11321</v>
      </c>
      <c r="O188" s="11">
        <f t="shared" si="12"/>
        <v>1.2732188017790181E-2</v>
      </c>
      <c r="P188" s="9">
        <v>13142</v>
      </c>
      <c r="Q188" s="9">
        <v>0</v>
      </c>
      <c r="R188" s="9">
        <v>13035</v>
      </c>
      <c r="S188" s="11">
        <f t="shared" si="13"/>
        <v>8.1418353370872019E-3</v>
      </c>
      <c r="T188" s="9">
        <v>14431</v>
      </c>
      <c r="U188" s="9">
        <v>2360</v>
      </c>
      <c r="V188" s="9">
        <v>14366</v>
      </c>
      <c r="W188" s="11">
        <f t="shared" si="14"/>
        <v>4.5041923636615615E-3</v>
      </c>
      <c r="X188" s="9">
        <v>0</v>
      </c>
    </row>
    <row r="189" spans="1:26" x14ac:dyDescent="0.25">
      <c r="A189" s="9" t="s">
        <v>37</v>
      </c>
      <c r="B189" s="9" t="s">
        <v>871</v>
      </c>
      <c r="C189" s="8" t="str">
        <f>INDEX(calendrier!$C$3:$BC$23,MATCH(B189,calendrier!$B$3:$B$23,0),MATCH(A189,calendrier!$C$2:$BC$2,0))</f>
        <v>Bleu</v>
      </c>
      <c r="D189" s="9" t="s">
        <v>282</v>
      </c>
      <c r="E189" s="9">
        <v>26</v>
      </c>
      <c r="F189" s="9" t="str">
        <f>VLOOKUP(D189,référence!$A:$C,3,FALSE)</f>
        <v>UB wholegrain</v>
      </c>
      <c r="I189" s="9">
        <v>46848</v>
      </c>
      <c r="J189" s="9">
        <f t="shared" si="10"/>
        <v>2778</v>
      </c>
      <c r="K189" s="9">
        <f t="shared" si="11"/>
        <v>44070</v>
      </c>
      <c r="L189" s="9">
        <v>875</v>
      </c>
      <c r="M189" s="9">
        <v>11</v>
      </c>
      <c r="N189" s="9">
        <v>871</v>
      </c>
      <c r="O189" s="11">
        <f t="shared" si="12"/>
        <v>4.5714285714285718E-3</v>
      </c>
      <c r="P189" s="9">
        <v>1137</v>
      </c>
      <c r="Q189" s="9">
        <v>13</v>
      </c>
      <c r="R189" s="9">
        <v>1102</v>
      </c>
      <c r="S189" s="11">
        <f t="shared" si="13"/>
        <v>3.0782761653474055E-2</v>
      </c>
      <c r="T189" s="9">
        <v>843</v>
      </c>
      <c r="U189" s="9">
        <v>128</v>
      </c>
      <c r="V189" s="9">
        <v>805</v>
      </c>
      <c r="W189" s="11">
        <f t="shared" si="14"/>
        <v>4.5077105575326216E-2</v>
      </c>
      <c r="X189" s="9">
        <v>0</v>
      </c>
      <c r="Y189" s="9">
        <v>42151</v>
      </c>
      <c r="Z189" s="9">
        <v>6</v>
      </c>
    </row>
    <row r="190" spans="1:26" x14ac:dyDescent="0.25">
      <c r="A190" s="9" t="s">
        <v>37</v>
      </c>
      <c r="B190" s="9" t="s">
        <v>871</v>
      </c>
      <c r="C190" s="8" t="str">
        <f>INDEX(calendrier!$C$3:$BC$23,MATCH(B190,calendrier!$B$3:$B$23,0),MATCH(A190,calendrier!$C$2:$BC$2,0))</f>
        <v>Bleu</v>
      </c>
      <c r="D190" s="9" t="s">
        <v>767</v>
      </c>
      <c r="E190" s="9">
        <v>27</v>
      </c>
      <c r="F190" s="9" t="str">
        <f>VLOOKUP(D190,référence!$A:$C,3,FALSE)</f>
        <v>UB Lemon</v>
      </c>
      <c r="I190" s="9">
        <v>132096</v>
      </c>
      <c r="J190" s="9">
        <f t="shared" si="10"/>
        <v>85090</v>
      </c>
      <c r="K190" s="9">
        <f t="shared" si="11"/>
        <v>47006</v>
      </c>
      <c r="L190" s="9">
        <v>29150</v>
      </c>
      <c r="M190" s="9">
        <v>343</v>
      </c>
      <c r="N190" s="9">
        <v>28770</v>
      </c>
      <c r="O190" s="11">
        <f t="shared" si="12"/>
        <v>1.3036020583190394E-2</v>
      </c>
      <c r="P190" s="9">
        <v>28159</v>
      </c>
      <c r="Q190" s="9">
        <v>152</v>
      </c>
      <c r="R190" s="9">
        <v>27635</v>
      </c>
      <c r="S190" s="11">
        <f t="shared" si="13"/>
        <v>1.8608615362761462E-2</v>
      </c>
      <c r="T190" s="9">
        <v>29576</v>
      </c>
      <c r="U190" s="9">
        <v>6871</v>
      </c>
      <c r="V190" s="9">
        <v>28685</v>
      </c>
      <c r="W190" s="11">
        <f t="shared" si="14"/>
        <v>3.0125777657560183E-2</v>
      </c>
      <c r="X190" s="9">
        <v>0</v>
      </c>
    </row>
    <row r="191" spans="1:26" x14ac:dyDescent="0.25">
      <c r="A191" s="9" t="s">
        <v>37</v>
      </c>
      <c r="B191" s="9" t="s">
        <v>32</v>
      </c>
      <c r="C191" s="8" t="str">
        <f>INDEX(calendrier!$C$3:$BC$23,MATCH(B191,calendrier!$B$3:$B$23,0),MATCH(A191,calendrier!$C$2:$BC$2,0))</f>
        <v>Vert</v>
      </c>
      <c r="D191" s="9" t="s">
        <v>917</v>
      </c>
      <c r="E191" s="9">
        <v>27</v>
      </c>
      <c r="F191" s="9" t="str">
        <f>VLOOKUP(D191,référence!$A:$C,3,FALSE)</f>
        <v>UB Lemon</v>
      </c>
      <c r="I191" s="9">
        <v>47006</v>
      </c>
      <c r="J191" s="9">
        <f t="shared" si="10"/>
        <v>51668</v>
      </c>
      <c r="K191" s="9">
        <f t="shared" si="11"/>
        <v>-4662</v>
      </c>
      <c r="L191" s="9">
        <v>14583</v>
      </c>
      <c r="M191" s="9">
        <v>45</v>
      </c>
      <c r="N191" s="9">
        <v>14272</v>
      </c>
      <c r="O191" s="11">
        <f t="shared" si="12"/>
        <v>2.1326201741754099E-2</v>
      </c>
      <c r="P191" s="9">
        <v>19717</v>
      </c>
      <c r="Q191" s="9">
        <v>62</v>
      </c>
      <c r="R191" s="9">
        <v>19605</v>
      </c>
      <c r="S191" s="11">
        <f t="shared" si="13"/>
        <v>5.6803773393518282E-3</v>
      </c>
      <c r="T191" s="9">
        <v>17949</v>
      </c>
      <c r="U191" s="9">
        <v>0</v>
      </c>
      <c r="V191" s="9">
        <v>17791</v>
      </c>
      <c r="W191" s="11">
        <f t="shared" si="14"/>
        <v>8.8027188144186308E-3</v>
      </c>
      <c r="X191" s="9">
        <v>0</v>
      </c>
      <c r="Y191" s="9">
        <v>139012</v>
      </c>
      <c r="Z191" s="9">
        <v>13</v>
      </c>
    </row>
    <row r="192" spans="1:26" x14ac:dyDescent="0.25">
      <c r="A192" s="9" t="s">
        <v>38</v>
      </c>
      <c r="B192" s="9" t="s">
        <v>15</v>
      </c>
      <c r="C192" s="8" t="str">
        <f>INDEX(calendrier!$C$3:$BC$23,MATCH(B192,calendrier!$B$3:$B$23,0),MATCH(A192,calendrier!$C$2:$BC$2,0))</f>
        <v>Vert</v>
      </c>
      <c r="D192" s="9" t="s">
        <v>763</v>
      </c>
      <c r="E192" s="9">
        <v>28</v>
      </c>
      <c r="F192" s="9" t="str">
        <f>VLOOKUP(D192,référence!$A:$C,3,FALSE)</f>
        <v>UB long grain</v>
      </c>
      <c r="I192" s="9">
        <v>48384</v>
      </c>
      <c r="J192" s="9">
        <f t="shared" si="10"/>
        <v>49917</v>
      </c>
      <c r="K192" s="9">
        <f t="shared" si="11"/>
        <v>-1533</v>
      </c>
      <c r="L192" s="9">
        <v>15965</v>
      </c>
      <c r="M192" s="9">
        <v>70</v>
      </c>
      <c r="N192" s="9">
        <v>15808</v>
      </c>
      <c r="O192" s="11">
        <f t="shared" si="12"/>
        <v>9.8340119010335101E-3</v>
      </c>
      <c r="P192" s="9">
        <v>16399</v>
      </c>
      <c r="Q192" s="9">
        <v>44</v>
      </c>
      <c r="R192" s="9">
        <v>16311</v>
      </c>
      <c r="S192" s="11">
        <f t="shared" si="13"/>
        <v>5.3661808646868715E-3</v>
      </c>
      <c r="T192" s="9">
        <v>17984</v>
      </c>
      <c r="U192" s="9">
        <v>0</v>
      </c>
      <c r="V192" s="9">
        <v>17798</v>
      </c>
      <c r="W192" s="11">
        <f t="shared" si="14"/>
        <v>1.0342526690391459E-2</v>
      </c>
      <c r="X192" s="9">
        <v>0</v>
      </c>
    </row>
    <row r="193" spans="1:26" x14ac:dyDescent="0.25">
      <c r="A193" s="9" t="s">
        <v>38</v>
      </c>
      <c r="B193" s="9" t="s">
        <v>15</v>
      </c>
      <c r="C193" s="8" t="str">
        <f>INDEX(calendrier!$C$3:$BC$23,MATCH(B193,calendrier!$B$3:$B$23,0),MATCH(A193,calendrier!$C$2:$BC$2,0))</f>
        <v>Vert</v>
      </c>
      <c r="D193" s="9" t="s">
        <v>427</v>
      </c>
      <c r="E193" s="9">
        <v>29</v>
      </c>
      <c r="F193" s="9" t="str">
        <f>VLOOKUP(D193,référence!$A:$C,3,FALSE)</f>
        <v>UB long grain</v>
      </c>
      <c r="I193" s="9">
        <v>6144</v>
      </c>
      <c r="J193" s="9">
        <f t="shared" si="10"/>
        <v>7025</v>
      </c>
      <c r="K193" s="9">
        <f t="shared" si="11"/>
        <v>-881</v>
      </c>
      <c r="L193" s="9">
        <v>3483</v>
      </c>
      <c r="M193" s="9">
        <v>27</v>
      </c>
      <c r="N193" s="9">
        <v>3455</v>
      </c>
      <c r="O193" s="11">
        <f t="shared" si="12"/>
        <v>8.0390467987367219E-3</v>
      </c>
      <c r="P193" s="9">
        <v>3572</v>
      </c>
      <c r="Q193" s="9">
        <v>16</v>
      </c>
      <c r="R193" s="9">
        <v>3570</v>
      </c>
      <c r="S193" s="11">
        <f t="shared" si="13"/>
        <v>5.5991041433370661E-4</v>
      </c>
      <c r="T193" s="9">
        <v>0</v>
      </c>
      <c r="U193" s="9">
        <v>0</v>
      </c>
      <c r="V193" s="9">
        <v>0</v>
      </c>
      <c r="W193" s="11" t="str">
        <f t="shared" si="14"/>
        <v/>
      </c>
      <c r="X193" s="9">
        <v>0</v>
      </c>
    </row>
    <row r="194" spans="1:26" x14ac:dyDescent="0.25">
      <c r="A194" s="9" t="s">
        <v>38</v>
      </c>
      <c r="B194" s="9" t="s">
        <v>15</v>
      </c>
      <c r="C194" s="8" t="str">
        <f>INDEX(calendrier!$C$3:$BC$23,MATCH(B194,calendrier!$B$3:$B$23,0),MATCH(A194,calendrier!$C$2:$BC$2,0))</f>
        <v>Vert</v>
      </c>
      <c r="D194" s="9" t="s">
        <v>199</v>
      </c>
      <c r="E194" s="9">
        <v>30</v>
      </c>
      <c r="F194" s="9" t="str">
        <f>VLOOKUP(D194,référence!$A:$C,3,FALSE)</f>
        <v>UB long grain</v>
      </c>
      <c r="I194" s="9">
        <v>29184</v>
      </c>
      <c r="J194" s="9">
        <f t="shared" si="10"/>
        <v>29862</v>
      </c>
      <c r="K194" s="9">
        <f t="shared" si="11"/>
        <v>-678</v>
      </c>
      <c r="L194" s="9">
        <v>9362</v>
      </c>
      <c r="M194" s="9">
        <v>80</v>
      </c>
      <c r="N194" s="9">
        <v>9301</v>
      </c>
      <c r="O194" s="11">
        <f t="shared" si="12"/>
        <v>6.515701773125401E-3</v>
      </c>
      <c r="P194" s="9">
        <v>9353</v>
      </c>
      <c r="Q194" s="9">
        <v>33</v>
      </c>
      <c r="R194" s="9">
        <v>9313</v>
      </c>
      <c r="S194" s="11">
        <f t="shared" si="13"/>
        <v>4.2767026622474074E-3</v>
      </c>
      <c r="T194" s="9">
        <v>11344</v>
      </c>
      <c r="U194" s="9">
        <v>0</v>
      </c>
      <c r="V194" s="9">
        <v>11248</v>
      </c>
      <c r="W194" s="11">
        <f t="shared" si="14"/>
        <v>8.4626234132581107E-3</v>
      </c>
      <c r="X194" s="9">
        <v>0</v>
      </c>
      <c r="Y194" s="9">
        <v>87299</v>
      </c>
      <c r="Z194" s="9">
        <v>13</v>
      </c>
    </row>
    <row r="195" spans="1:26" x14ac:dyDescent="0.25">
      <c r="A195" s="9" t="s">
        <v>38</v>
      </c>
      <c r="B195" s="9" t="s">
        <v>15</v>
      </c>
      <c r="C195" s="8" t="str">
        <f>INDEX(calendrier!$C$3:$BC$23,MATCH(B195,calendrier!$B$3:$B$23,0),MATCH(A195,calendrier!$C$2:$BC$2,0))</f>
        <v>Vert</v>
      </c>
      <c r="D195" s="9" t="s">
        <v>365</v>
      </c>
      <c r="E195" s="9">
        <v>31</v>
      </c>
      <c r="F195" s="9" t="str">
        <f>VLOOKUP(D195,référence!$A:$C,3,FALSE)</f>
        <v>UB méditerranien</v>
      </c>
      <c r="I195" s="9">
        <v>118272</v>
      </c>
      <c r="J195" s="9">
        <f t="shared" si="10"/>
        <v>13337</v>
      </c>
      <c r="K195" s="9">
        <f t="shared" si="11"/>
        <v>104935</v>
      </c>
      <c r="L195" s="9">
        <v>4293</v>
      </c>
      <c r="M195" s="9">
        <v>1</v>
      </c>
      <c r="N195" s="9">
        <v>4115</v>
      </c>
      <c r="O195" s="11">
        <f t="shared" si="12"/>
        <v>4.1462846494293035E-2</v>
      </c>
      <c r="P195" s="9">
        <v>4467</v>
      </c>
      <c r="Q195" s="9">
        <v>9</v>
      </c>
      <c r="R195" s="9">
        <v>4392</v>
      </c>
      <c r="S195" s="11">
        <f t="shared" si="13"/>
        <v>1.6789791806581598E-2</v>
      </c>
      <c r="T195" s="9">
        <v>4947</v>
      </c>
      <c r="U195" s="9">
        <v>0</v>
      </c>
      <c r="V195" s="9">
        <v>4830</v>
      </c>
      <c r="W195" s="11">
        <f t="shared" si="14"/>
        <v>2.3650697392359005E-2</v>
      </c>
      <c r="X195" s="9">
        <v>0</v>
      </c>
    </row>
    <row r="196" spans="1:26" x14ac:dyDescent="0.25">
      <c r="A196" s="9" t="s">
        <v>38</v>
      </c>
      <c r="B196" s="9" t="s">
        <v>16</v>
      </c>
      <c r="C196" s="8" t="str">
        <f>INDEX(calendrier!$C$3:$BC$23,MATCH(B196,calendrier!$B$3:$B$23,0),MATCH(A196,calendrier!$C$2:$BC$2,0))</f>
        <v>Orange</v>
      </c>
      <c r="D196" s="9" t="s">
        <v>365</v>
      </c>
      <c r="E196" s="9">
        <v>31</v>
      </c>
      <c r="F196" s="9" t="str">
        <f>VLOOKUP(D196,référence!$A:$C,3,FALSE)</f>
        <v>UB méditerranien</v>
      </c>
      <c r="I196" s="9">
        <v>104935</v>
      </c>
      <c r="J196" s="9">
        <f t="shared" si="10"/>
        <v>74785</v>
      </c>
      <c r="K196" s="9">
        <f t="shared" si="11"/>
        <v>30150</v>
      </c>
      <c r="L196" s="9">
        <v>26963</v>
      </c>
      <c r="M196" s="9">
        <v>101</v>
      </c>
      <c r="N196" s="9">
        <v>26728</v>
      </c>
      <c r="O196" s="11">
        <f t="shared" si="12"/>
        <v>8.7156473686162521E-3</v>
      </c>
      <c r="P196" s="9">
        <v>27182</v>
      </c>
      <c r="Q196" s="9">
        <v>176</v>
      </c>
      <c r="R196" s="9">
        <v>27011</v>
      </c>
      <c r="S196" s="11">
        <f t="shared" si="13"/>
        <v>6.2909278198808039E-3</v>
      </c>
      <c r="T196" s="9">
        <v>21231</v>
      </c>
      <c r="U196" s="9">
        <v>1119</v>
      </c>
      <c r="V196" s="9">
        <v>21046</v>
      </c>
      <c r="W196" s="11">
        <f t="shared" si="14"/>
        <v>8.7136734021007016E-3</v>
      </c>
      <c r="X196" s="9">
        <v>0</v>
      </c>
    </row>
    <row r="197" spans="1:26" x14ac:dyDescent="0.25">
      <c r="A197" s="9" t="s">
        <v>38</v>
      </c>
      <c r="B197" s="9" t="s">
        <v>872</v>
      </c>
      <c r="C197" s="8" t="str">
        <f>INDEX(calendrier!$C$3:$BC$23,MATCH(B197,calendrier!$B$3:$B$23,0),MATCH(A197,calendrier!$C$2:$BC$2,0))</f>
        <v>Bleu</v>
      </c>
      <c r="D197" s="9" t="s">
        <v>365</v>
      </c>
      <c r="E197" s="9">
        <v>31</v>
      </c>
      <c r="F197" s="9" t="str">
        <f>VLOOKUP(D197,référence!$A:$C,3,FALSE)</f>
        <v>UB méditerranien</v>
      </c>
      <c r="I197" s="9">
        <v>30150</v>
      </c>
      <c r="J197" s="9">
        <f t="shared" si="10"/>
        <v>29691</v>
      </c>
      <c r="K197" s="9">
        <f t="shared" si="11"/>
        <v>459</v>
      </c>
      <c r="L197" s="9">
        <v>10932</v>
      </c>
      <c r="M197" s="9">
        <v>28</v>
      </c>
      <c r="N197" s="9">
        <v>10883</v>
      </c>
      <c r="O197" s="11">
        <f t="shared" si="12"/>
        <v>4.482253933406513E-3</v>
      </c>
      <c r="P197" s="9">
        <v>8339</v>
      </c>
      <c r="Q197" s="9">
        <v>51</v>
      </c>
      <c r="R197" s="9">
        <v>8168</v>
      </c>
      <c r="S197" s="11">
        <f t="shared" si="13"/>
        <v>2.0506055882000239E-2</v>
      </c>
      <c r="T197" s="9">
        <v>10711</v>
      </c>
      <c r="U197" s="9">
        <v>836</v>
      </c>
      <c r="V197" s="9">
        <v>10640</v>
      </c>
      <c r="W197" s="11">
        <f t="shared" si="14"/>
        <v>6.6286994678368032E-3</v>
      </c>
      <c r="X197" s="9">
        <v>0</v>
      </c>
    </row>
    <row r="198" spans="1:26" x14ac:dyDescent="0.25">
      <c r="A198" s="9" t="s">
        <v>38</v>
      </c>
      <c r="B198" s="9" t="s">
        <v>872</v>
      </c>
      <c r="C198" s="8" t="str">
        <f>INDEX(calendrier!$C$3:$BC$23,MATCH(B198,calendrier!$B$3:$B$23,0),MATCH(A198,calendrier!$C$2:$BC$2,0))</f>
        <v>Bleu</v>
      </c>
      <c r="D198" s="9" t="s">
        <v>152</v>
      </c>
      <c r="E198" s="9">
        <v>32</v>
      </c>
      <c r="F198" s="9" t="str">
        <f>VLOOKUP(D198,référence!$A:$C,3,FALSE)</f>
        <v>UB méditerranien</v>
      </c>
      <c r="I198" s="9">
        <v>13056</v>
      </c>
      <c r="J198" s="9">
        <f t="shared" si="10"/>
        <v>14018</v>
      </c>
      <c r="K198" s="9">
        <f t="shared" si="11"/>
        <v>-962</v>
      </c>
      <c r="L198" s="9">
        <v>5337</v>
      </c>
      <c r="M198" s="9">
        <v>12</v>
      </c>
      <c r="N198" s="9">
        <v>5275</v>
      </c>
      <c r="O198" s="11">
        <f t="shared" si="12"/>
        <v>1.1617013303353943E-2</v>
      </c>
      <c r="P198" s="9">
        <v>5340</v>
      </c>
      <c r="Q198" s="9">
        <v>15</v>
      </c>
      <c r="R198" s="9">
        <v>5292</v>
      </c>
      <c r="S198" s="11">
        <f t="shared" si="13"/>
        <v>8.988764044943821E-3</v>
      </c>
      <c r="T198" s="9">
        <v>3566</v>
      </c>
      <c r="U198" s="9">
        <v>279</v>
      </c>
      <c r="V198" s="9">
        <v>3451</v>
      </c>
      <c r="W198" s="11">
        <f t="shared" si="14"/>
        <v>3.224901850813236E-2</v>
      </c>
      <c r="X198" s="9">
        <v>0</v>
      </c>
    </row>
    <row r="199" spans="1:26" x14ac:dyDescent="0.25">
      <c r="A199" s="9" t="s">
        <v>38</v>
      </c>
      <c r="B199" s="9" t="s">
        <v>872</v>
      </c>
      <c r="C199" s="8" t="str">
        <f>INDEX(calendrier!$C$3:$BC$23,MATCH(B199,calendrier!$B$3:$B$23,0),MATCH(A199,calendrier!$C$2:$BC$2,0))</f>
        <v>Bleu</v>
      </c>
      <c r="D199" s="9" t="s">
        <v>461</v>
      </c>
      <c r="E199" s="9">
        <v>33</v>
      </c>
      <c r="F199" s="9" t="str">
        <f>VLOOKUP(D199,référence!$A:$C,3,FALSE)</f>
        <v>UB méditerranien</v>
      </c>
      <c r="I199" s="9">
        <v>36864</v>
      </c>
      <c r="J199" s="9">
        <f t="shared" si="10"/>
        <v>38605</v>
      </c>
      <c r="K199" s="9">
        <f t="shared" si="11"/>
        <v>-1741</v>
      </c>
      <c r="L199" s="9">
        <v>12004</v>
      </c>
      <c r="M199" s="9">
        <v>101</v>
      </c>
      <c r="N199" s="9">
        <v>11800</v>
      </c>
      <c r="O199" s="11">
        <f t="shared" si="12"/>
        <v>1.6994335221592802E-2</v>
      </c>
      <c r="P199" s="9">
        <v>12627</v>
      </c>
      <c r="Q199" s="9">
        <v>57</v>
      </c>
      <c r="R199" s="9">
        <v>12569</v>
      </c>
      <c r="S199" s="11">
        <f t="shared" si="13"/>
        <v>4.5933317494258339E-3</v>
      </c>
      <c r="T199" s="9">
        <v>14293</v>
      </c>
      <c r="U199" s="9">
        <v>1416</v>
      </c>
      <c r="V199" s="9">
        <v>14236</v>
      </c>
      <c r="W199" s="11">
        <f t="shared" si="14"/>
        <v>3.9879661372699922E-3</v>
      </c>
      <c r="X199" s="9">
        <v>0</v>
      </c>
    </row>
    <row r="200" spans="1:26" x14ac:dyDescent="0.25">
      <c r="A200" s="9" t="s">
        <v>38</v>
      </c>
      <c r="B200" s="9" t="s">
        <v>872</v>
      </c>
      <c r="C200" s="8" t="str">
        <f>INDEX(calendrier!$C$3:$BC$23,MATCH(B200,calendrier!$B$3:$B$23,0),MATCH(A200,calendrier!$C$2:$BC$2,0))</f>
        <v>Bleu</v>
      </c>
      <c r="D200" s="9" t="s">
        <v>400</v>
      </c>
      <c r="E200" s="9">
        <v>34</v>
      </c>
      <c r="F200" s="9" t="str">
        <f>VLOOKUP(D200,référence!$A:$C,3,FALSE)</f>
        <v>UB méditerranien</v>
      </c>
      <c r="I200" s="9">
        <v>119040</v>
      </c>
      <c r="J200" s="9">
        <f t="shared" ref="J200:J263" si="15">SUM(N200,R200,V200)</f>
        <v>12644</v>
      </c>
      <c r="K200" s="9">
        <f t="shared" ref="K200:K263" si="16">I200-J200</f>
        <v>106396</v>
      </c>
      <c r="L200" s="9">
        <v>3941</v>
      </c>
      <c r="M200" s="9">
        <v>8</v>
      </c>
      <c r="N200" s="9">
        <v>3891</v>
      </c>
      <c r="O200" s="11">
        <f t="shared" ref="O200:O263" si="17">IFERROR(((L200-N200)/L200),"")</f>
        <v>1.2687135244861709E-2</v>
      </c>
      <c r="P200" s="9">
        <v>3838</v>
      </c>
      <c r="Q200" s="9">
        <v>8</v>
      </c>
      <c r="R200" s="9">
        <v>3802</v>
      </c>
      <c r="S200" s="11">
        <f t="shared" ref="S200:S263" si="18">IFERROR(((P200-R200)/P200),"")</f>
        <v>9.3798853569567481E-3</v>
      </c>
      <c r="T200" s="9">
        <v>4974</v>
      </c>
      <c r="U200" s="9">
        <v>1084</v>
      </c>
      <c r="V200" s="9">
        <v>4951</v>
      </c>
      <c r="W200" s="11">
        <f t="shared" ref="W200:W263" si="19">IFERROR(((T200-V200)/T200),"")</f>
        <v>4.6240450341777243E-3</v>
      </c>
      <c r="X200" s="9">
        <v>0</v>
      </c>
    </row>
    <row r="201" spans="1:26" x14ac:dyDescent="0.25">
      <c r="A201" s="9" t="s">
        <v>873</v>
      </c>
      <c r="B201" s="9" t="s">
        <v>869</v>
      </c>
      <c r="C201" s="8" t="str">
        <f>INDEX(calendrier!$C$3:$BC$23,MATCH(B201,calendrier!$B$3:$B$23,0),MATCH(A201,calendrier!$C$2:$BC$2,0))</f>
        <v>Vert</v>
      </c>
      <c r="D201" s="9" t="s">
        <v>400</v>
      </c>
      <c r="E201" s="9">
        <v>34</v>
      </c>
      <c r="F201" s="9" t="str">
        <f>VLOOKUP(D201,référence!$A:$C,3,FALSE)</f>
        <v>UB méditerranien</v>
      </c>
      <c r="I201" s="9">
        <v>106396</v>
      </c>
      <c r="J201" s="9">
        <f t="shared" si="15"/>
        <v>97458</v>
      </c>
      <c r="K201" s="9">
        <f t="shared" si="16"/>
        <v>8938</v>
      </c>
      <c r="L201" s="9">
        <v>32467</v>
      </c>
      <c r="M201" s="9">
        <v>148</v>
      </c>
      <c r="N201" s="9">
        <v>32245</v>
      </c>
      <c r="O201" s="11">
        <f t="shared" si="17"/>
        <v>6.8377121384790712E-3</v>
      </c>
      <c r="P201" s="9">
        <v>31423</v>
      </c>
      <c r="Q201" s="9">
        <v>72</v>
      </c>
      <c r="R201" s="9">
        <v>31134</v>
      </c>
      <c r="S201" s="11">
        <f t="shared" si="18"/>
        <v>9.197084937784426E-3</v>
      </c>
      <c r="T201" s="9">
        <v>34230</v>
      </c>
      <c r="U201" s="9">
        <v>0</v>
      </c>
      <c r="V201" s="9">
        <v>34079</v>
      </c>
      <c r="W201" s="11">
        <f t="shared" si="19"/>
        <v>4.4113350861817117E-3</v>
      </c>
      <c r="X201" s="9">
        <v>0</v>
      </c>
      <c r="Y201" s="9">
        <v>282766</v>
      </c>
      <c r="Z201" s="9">
        <v>23</v>
      </c>
    </row>
    <row r="202" spans="1:26" x14ac:dyDescent="0.25">
      <c r="A202" s="9" t="s">
        <v>38</v>
      </c>
      <c r="B202" s="9" t="s">
        <v>19</v>
      </c>
      <c r="C202" s="8" t="str">
        <f>INDEX(calendrier!$C$3:$BC$23,MATCH(B202,calendrier!$B$3:$B$23,0),MATCH(A202,calendrier!$C$2:$BC$2,0))</f>
        <v>Orange</v>
      </c>
      <c r="D202" s="9" t="s">
        <v>453</v>
      </c>
      <c r="E202" s="9">
        <v>35</v>
      </c>
      <c r="F202" s="9" t="str">
        <f>VLOOKUP(D202,référence!$A:$C,3,FALSE)</f>
        <v>UB mexicain</v>
      </c>
      <c r="I202" s="9">
        <v>135936</v>
      </c>
      <c r="J202" s="9">
        <f t="shared" si="15"/>
        <v>106965</v>
      </c>
      <c r="K202" s="9">
        <f t="shared" si="16"/>
        <v>28971</v>
      </c>
      <c r="L202" s="9">
        <v>37245</v>
      </c>
      <c r="M202" s="9">
        <v>132</v>
      </c>
      <c r="N202" s="9">
        <v>37006</v>
      </c>
      <c r="O202" s="11">
        <f t="shared" si="17"/>
        <v>6.4169687206336425E-3</v>
      </c>
      <c r="P202" s="9">
        <v>35974</v>
      </c>
      <c r="Q202" s="9">
        <v>248</v>
      </c>
      <c r="R202" s="9">
        <v>35765</v>
      </c>
      <c r="S202" s="11">
        <f t="shared" si="18"/>
        <v>5.809751487185189E-3</v>
      </c>
      <c r="T202" s="9">
        <v>34923</v>
      </c>
      <c r="U202" s="9">
        <v>5001</v>
      </c>
      <c r="V202" s="9">
        <v>34194</v>
      </c>
      <c r="W202" s="11">
        <f t="shared" si="19"/>
        <v>2.0874495318271628E-2</v>
      </c>
      <c r="X202" s="9">
        <v>0</v>
      </c>
    </row>
    <row r="203" spans="1:26" x14ac:dyDescent="0.25">
      <c r="A203" s="9" t="s">
        <v>38</v>
      </c>
      <c r="B203" s="9" t="s">
        <v>874</v>
      </c>
      <c r="C203" s="8" t="str">
        <f>INDEX(calendrier!$C$3:$BC$23,MATCH(B203,calendrier!$B$3:$B$23,0),MATCH(A203,calendrier!$C$2:$BC$2,0))</f>
        <v>Bleu</v>
      </c>
      <c r="D203" s="9" t="s">
        <v>453</v>
      </c>
      <c r="E203" s="9">
        <v>35</v>
      </c>
      <c r="F203" s="9" t="str">
        <f>VLOOKUP(D203,référence!$A:$C,3,FALSE)</f>
        <v>UB mexicain</v>
      </c>
      <c r="I203" s="9">
        <v>24589</v>
      </c>
      <c r="J203" s="9">
        <f t="shared" si="15"/>
        <v>23349</v>
      </c>
      <c r="K203" s="9">
        <f t="shared" si="16"/>
        <v>1240</v>
      </c>
      <c r="L203" s="9">
        <v>7643</v>
      </c>
      <c r="M203" s="9">
        <v>13</v>
      </c>
      <c r="N203" s="9">
        <v>7518</v>
      </c>
      <c r="O203" s="11">
        <f t="shared" si="17"/>
        <v>1.635483448907497E-2</v>
      </c>
      <c r="P203" s="9">
        <v>8036</v>
      </c>
      <c r="Q203" s="9">
        <v>115</v>
      </c>
      <c r="R203" s="9">
        <v>7940</v>
      </c>
      <c r="S203" s="11">
        <f t="shared" si="18"/>
        <v>1.1946241911398706E-2</v>
      </c>
      <c r="T203" s="9">
        <v>7998</v>
      </c>
      <c r="U203" s="9">
        <v>1290</v>
      </c>
      <c r="V203" s="9">
        <v>7891</v>
      </c>
      <c r="W203" s="11">
        <f t="shared" si="19"/>
        <v>1.3378344586146536E-2</v>
      </c>
      <c r="X203" s="9">
        <v>0</v>
      </c>
      <c r="Y203" s="9">
        <v>131573</v>
      </c>
      <c r="Z203" s="9">
        <v>11</v>
      </c>
    </row>
    <row r="204" spans="1:26" x14ac:dyDescent="0.25">
      <c r="A204" s="9" t="s">
        <v>38</v>
      </c>
      <c r="B204" s="9" t="s">
        <v>874</v>
      </c>
      <c r="C204" s="8" t="str">
        <f>INDEX(calendrier!$C$3:$BC$23,MATCH(B204,calendrier!$B$3:$B$23,0),MATCH(A204,calendrier!$C$2:$BC$2,0))</f>
        <v>Bleu</v>
      </c>
      <c r="D204" s="9" t="s">
        <v>202</v>
      </c>
      <c r="E204" s="9">
        <v>36</v>
      </c>
      <c r="F204" s="9" t="str">
        <f>VLOOKUP(D204,référence!$A:$C,3,FALSE)</f>
        <v>UB basmati</v>
      </c>
      <c r="I204" s="9">
        <v>31488</v>
      </c>
      <c r="J204" s="9">
        <f t="shared" si="15"/>
        <v>31412</v>
      </c>
      <c r="K204" s="9">
        <f t="shared" si="16"/>
        <v>76</v>
      </c>
      <c r="L204" s="9">
        <v>8625</v>
      </c>
      <c r="M204" s="9">
        <v>746</v>
      </c>
      <c r="N204" s="9">
        <v>8382</v>
      </c>
      <c r="O204" s="11">
        <f t="shared" si="17"/>
        <v>2.8173913043478261E-2</v>
      </c>
      <c r="P204" s="9">
        <v>12537</v>
      </c>
      <c r="Q204" s="9">
        <v>61</v>
      </c>
      <c r="R204" s="9">
        <v>12372</v>
      </c>
      <c r="S204" s="11">
        <f t="shared" si="18"/>
        <v>1.316104331179708E-2</v>
      </c>
      <c r="T204" s="9">
        <v>10760</v>
      </c>
      <c r="U204" s="9">
        <v>3421</v>
      </c>
      <c r="V204" s="9">
        <v>10658</v>
      </c>
      <c r="W204" s="11">
        <f t="shared" si="19"/>
        <v>9.4795539033457245E-3</v>
      </c>
      <c r="X204" s="9">
        <v>4</v>
      </c>
    </row>
    <row r="205" spans="1:26" x14ac:dyDescent="0.25">
      <c r="A205" s="9" t="s">
        <v>38</v>
      </c>
      <c r="B205" s="9" t="s">
        <v>874</v>
      </c>
      <c r="C205" s="8" t="str">
        <f>INDEX(calendrier!$C$3:$BC$23,MATCH(B205,calendrier!$B$3:$B$23,0),MATCH(A205,calendrier!$C$2:$BC$2,0))</f>
        <v>Bleu</v>
      </c>
      <c r="D205" s="9" t="s">
        <v>363</v>
      </c>
      <c r="E205" s="9">
        <v>37</v>
      </c>
      <c r="F205" s="9" t="str">
        <f>VLOOKUP(D205,référence!$A:$C,3,FALSE)</f>
        <v>UB basmati</v>
      </c>
      <c r="I205" s="9">
        <v>47716</v>
      </c>
      <c r="J205" s="9">
        <f t="shared" si="15"/>
        <v>22011</v>
      </c>
      <c r="K205" s="9">
        <f t="shared" si="16"/>
        <v>25705</v>
      </c>
      <c r="L205" s="9">
        <v>6395</v>
      </c>
      <c r="M205" s="9">
        <v>323</v>
      </c>
      <c r="N205" s="9">
        <v>6304</v>
      </c>
      <c r="O205" s="11">
        <f t="shared" si="17"/>
        <v>1.4229867083659109E-2</v>
      </c>
      <c r="P205" s="9">
        <v>6167</v>
      </c>
      <c r="Q205" s="9">
        <v>128</v>
      </c>
      <c r="R205" s="9">
        <v>6126</v>
      </c>
      <c r="S205" s="11">
        <f t="shared" si="18"/>
        <v>6.648289281660451E-3</v>
      </c>
      <c r="T205" s="9">
        <v>9631</v>
      </c>
      <c r="U205" s="9">
        <v>2026</v>
      </c>
      <c r="V205" s="9">
        <v>9581</v>
      </c>
      <c r="W205" s="11">
        <f t="shared" si="19"/>
        <v>5.1915688921191985E-3</v>
      </c>
      <c r="X205" s="9">
        <v>0</v>
      </c>
    </row>
    <row r="206" spans="1:26" x14ac:dyDescent="0.25">
      <c r="A206" s="9" t="s">
        <v>38</v>
      </c>
      <c r="B206" s="9" t="s">
        <v>21</v>
      </c>
      <c r="C206" s="8" t="str">
        <f>INDEX(calendrier!$C$3:$BC$23,MATCH(B206,calendrier!$B$3:$B$23,0),MATCH(A206,calendrier!$C$2:$BC$2,0))</f>
        <v>Vert</v>
      </c>
      <c r="D206" s="9" t="s">
        <v>363</v>
      </c>
      <c r="E206" s="9">
        <v>37</v>
      </c>
      <c r="F206" s="9" t="str">
        <f>VLOOKUP(D206,référence!$A:$C,3,FALSE)</f>
        <v>UB basmati</v>
      </c>
      <c r="I206" s="9">
        <v>25705</v>
      </c>
      <c r="J206" s="9">
        <f t="shared" si="15"/>
        <v>29684</v>
      </c>
      <c r="K206" s="9">
        <f t="shared" si="16"/>
        <v>-3979</v>
      </c>
      <c r="L206" s="9">
        <v>9148</v>
      </c>
      <c r="M206" s="9">
        <v>186</v>
      </c>
      <c r="N206" s="9">
        <v>9060</v>
      </c>
      <c r="O206" s="11">
        <f t="shared" si="17"/>
        <v>9.619588981198076E-3</v>
      </c>
      <c r="P206" s="9">
        <v>10508</v>
      </c>
      <c r="Q206" s="9">
        <v>41</v>
      </c>
      <c r="R206" s="9">
        <v>10454</v>
      </c>
      <c r="S206" s="11">
        <f t="shared" si="18"/>
        <v>5.1389417586600681E-3</v>
      </c>
      <c r="T206" s="9">
        <v>10241</v>
      </c>
      <c r="U206" s="9">
        <v>0</v>
      </c>
      <c r="V206" s="9">
        <v>10170</v>
      </c>
      <c r="W206" s="11">
        <f t="shared" si="19"/>
        <v>6.9329167073527978E-3</v>
      </c>
      <c r="X206" s="9">
        <v>0</v>
      </c>
      <c r="Y206" s="9">
        <v>83865</v>
      </c>
      <c r="Z206" s="9">
        <v>13</v>
      </c>
    </row>
    <row r="207" spans="1:26" x14ac:dyDescent="0.25">
      <c r="A207" s="9" t="s">
        <v>38</v>
      </c>
      <c r="B207" s="9" t="s">
        <v>21</v>
      </c>
      <c r="C207" s="8" t="str">
        <f>INDEX(calendrier!$C$3:$BC$23,MATCH(B207,calendrier!$B$3:$B$23,0),MATCH(A207,calendrier!$C$2:$BC$2,0))</f>
        <v>Vert</v>
      </c>
      <c r="D207" s="9" t="s">
        <v>459</v>
      </c>
      <c r="E207" s="9">
        <v>38</v>
      </c>
      <c r="F207" s="9" t="str">
        <f>VLOOKUP(D207,référence!$A:$C,3,FALSE)</f>
        <v>UB basmati FR</v>
      </c>
      <c r="I207" s="9">
        <v>10752</v>
      </c>
      <c r="J207" s="9">
        <f t="shared" si="15"/>
        <v>10074</v>
      </c>
      <c r="K207" s="9">
        <f t="shared" si="16"/>
        <v>678</v>
      </c>
      <c r="L207" s="9">
        <v>5336</v>
      </c>
      <c r="M207" s="9">
        <v>336</v>
      </c>
      <c r="N207" s="9">
        <v>5237</v>
      </c>
      <c r="O207" s="11">
        <f t="shared" si="17"/>
        <v>1.8553223388305846E-2</v>
      </c>
      <c r="P207" s="9">
        <v>4968</v>
      </c>
      <c r="Q207" s="9">
        <v>110</v>
      </c>
      <c r="R207" s="9">
        <v>4837</v>
      </c>
      <c r="S207" s="11">
        <f t="shared" si="18"/>
        <v>2.6368760064412237E-2</v>
      </c>
      <c r="T207" s="9">
        <v>0</v>
      </c>
      <c r="U207" s="9">
        <v>0</v>
      </c>
      <c r="V207" s="9">
        <v>0</v>
      </c>
      <c r="W207" s="11" t="str">
        <f t="shared" si="19"/>
        <v/>
      </c>
      <c r="X207" s="9">
        <v>0</v>
      </c>
    </row>
    <row r="208" spans="1:26" x14ac:dyDescent="0.25">
      <c r="A208" s="9" t="s">
        <v>38</v>
      </c>
      <c r="B208" s="9" t="s">
        <v>21</v>
      </c>
      <c r="C208" s="8" t="str">
        <f>INDEX(calendrier!$C$3:$BC$23,MATCH(B208,calendrier!$B$3:$B$23,0),MATCH(A208,calendrier!$C$2:$BC$2,0))</f>
        <v>Vert</v>
      </c>
      <c r="D208" s="9" t="s">
        <v>396</v>
      </c>
      <c r="E208" s="9">
        <v>39</v>
      </c>
      <c r="F208" s="9" t="str">
        <f>VLOOKUP(D208,référence!$A:$C,3,FALSE)</f>
        <v>UB basmati FR</v>
      </c>
      <c r="I208" s="9">
        <v>161280</v>
      </c>
      <c r="J208" s="9">
        <f t="shared" si="15"/>
        <v>39531</v>
      </c>
      <c r="K208" s="9">
        <f t="shared" si="16"/>
        <v>121749</v>
      </c>
      <c r="L208" s="9">
        <v>10278</v>
      </c>
      <c r="M208" s="9">
        <v>328</v>
      </c>
      <c r="N208" s="9">
        <v>10167</v>
      </c>
      <c r="O208" s="11">
        <f t="shared" si="17"/>
        <v>1.0799766491535318E-2</v>
      </c>
      <c r="P208" s="9">
        <v>10886</v>
      </c>
      <c r="Q208" s="9">
        <v>47</v>
      </c>
      <c r="R208" s="9">
        <v>10814</v>
      </c>
      <c r="S208" s="11">
        <f t="shared" si="18"/>
        <v>6.6139996325555762E-3</v>
      </c>
      <c r="T208" s="9">
        <v>18755</v>
      </c>
      <c r="U208" s="9">
        <v>0</v>
      </c>
      <c r="V208" s="9">
        <v>18550</v>
      </c>
      <c r="W208" s="11">
        <f t="shared" si="19"/>
        <v>1.0930418555051986E-2</v>
      </c>
    </row>
    <row r="209" spans="1:26" x14ac:dyDescent="0.25">
      <c r="A209" s="9" t="s">
        <v>38</v>
      </c>
      <c r="B209" s="9" t="s">
        <v>22</v>
      </c>
      <c r="C209" s="8" t="str">
        <f>INDEX(calendrier!$C$3:$BC$23,MATCH(B209,calendrier!$B$3:$B$23,0),MATCH(A209,calendrier!$C$2:$BC$2,0))</f>
        <v>Rouge</v>
      </c>
      <c r="D209" s="9" t="s">
        <v>396</v>
      </c>
      <c r="E209" s="9">
        <v>39</v>
      </c>
      <c r="F209" s="9" t="str">
        <f>VLOOKUP(D209,référence!$A:$C,3,FALSE)</f>
        <v>UB basmati FR</v>
      </c>
      <c r="I209" s="9">
        <v>121749</v>
      </c>
      <c r="J209" s="9">
        <f t="shared" si="15"/>
        <v>64584</v>
      </c>
      <c r="K209" s="9">
        <f t="shared" si="16"/>
        <v>57165</v>
      </c>
      <c r="L209" s="9">
        <v>20105</v>
      </c>
      <c r="M209" s="9">
        <v>139</v>
      </c>
      <c r="N209" s="9">
        <v>19994</v>
      </c>
      <c r="O209" s="11">
        <f t="shared" si="17"/>
        <v>5.5210146729669238E-3</v>
      </c>
      <c r="P209" s="9">
        <v>20597</v>
      </c>
      <c r="Q209" s="9">
        <v>62</v>
      </c>
      <c r="R209" s="9">
        <v>20466</v>
      </c>
      <c r="S209" s="11">
        <f t="shared" si="18"/>
        <v>6.3601495363402438E-3</v>
      </c>
      <c r="T209" s="9">
        <v>25016</v>
      </c>
      <c r="U209" s="9">
        <v>3990</v>
      </c>
      <c r="V209" s="9">
        <v>24124</v>
      </c>
      <c r="W209" s="11">
        <f t="shared" si="19"/>
        <v>3.5657179405180685E-2</v>
      </c>
      <c r="X209" s="9">
        <v>0</v>
      </c>
    </row>
    <row r="210" spans="1:26" x14ac:dyDescent="0.25">
      <c r="A210" s="9" t="s">
        <v>38</v>
      </c>
      <c r="B210" s="9" t="s">
        <v>23</v>
      </c>
      <c r="C210" s="8" t="str">
        <f>INDEX(calendrier!$C$3:$BC$23,MATCH(B210,calendrier!$B$3:$B$23,0),MATCH(A210,calendrier!$C$2:$BC$2,0))</f>
        <v>Bleu</v>
      </c>
      <c r="D210" s="9" t="s">
        <v>396</v>
      </c>
      <c r="E210" s="9">
        <v>39</v>
      </c>
      <c r="F210" s="9" t="str">
        <f>VLOOKUP(D210,référence!$A:$C,3,FALSE)</f>
        <v>UB basmati FR</v>
      </c>
      <c r="I210" s="9">
        <v>57165</v>
      </c>
      <c r="J210" s="9">
        <f t="shared" si="15"/>
        <v>59704</v>
      </c>
      <c r="K210" s="9">
        <f t="shared" si="16"/>
        <v>-2539</v>
      </c>
      <c r="L210" s="9">
        <v>22089</v>
      </c>
      <c r="M210" s="9">
        <v>80</v>
      </c>
      <c r="N210" s="9">
        <v>21996</v>
      </c>
      <c r="O210" s="11">
        <f t="shared" si="17"/>
        <v>4.2102403911449138E-3</v>
      </c>
      <c r="P210" s="9">
        <v>22293</v>
      </c>
      <c r="Q210" s="9">
        <v>62</v>
      </c>
      <c r="R210" s="9">
        <v>22123</v>
      </c>
      <c r="S210" s="11">
        <f t="shared" si="18"/>
        <v>7.6257121069393981E-3</v>
      </c>
      <c r="T210" s="9">
        <v>15994</v>
      </c>
      <c r="U210" s="9">
        <v>2900</v>
      </c>
      <c r="V210" s="9">
        <v>15585</v>
      </c>
      <c r="W210" s="11">
        <f t="shared" si="19"/>
        <v>2.557208953357509E-2</v>
      </c>
      <c r="X210" s="9">
        <v>0</v>
      </c>
      <c r="Y210" s="9">
        <v>176118</v>
      </c>
      <c r="Z210" s="9">
        <v>25</v>
      </c>
    </row>
    <row r="211" spans="1:26" x14ac:dyDescent="0.25">
      <c r="A211" s="9" t="s">
        <v>38</v>
      </c>
      <c r="B211" s="9" t="s">
        <v>23</v>
      </c>
      <c r="C211" s="8" t="str">
        <f>INDEX(calendrier!$C$3:$BC$23,MATCH(B211,calendrier!$B$3:$B$23,0),MATCH(A211,calendrier!$C$2:$BC$2,0))</f>
        <v>Bleu</v>
      </c>
      <c r="D211" s="9" t="s">
        <v>270</v>
      </c>
      <c r="E211" s="9">
        <v>40</v>
      </c>
      <c r="F211" s="9" t="str">
        <f>VLOOKUP(D211,référence!$A:$C,3,FALSE)</f>
        <v>UB paella</v>
      </c>
      <c r="I211" s="9">
        <v>12288</v>
      </c>
      <c r="J211" s="9">
        <f t="shared" si="15"/>
        <v>14014</v>
      </c>
      <c r="K211" s="9">
        <f t="shared" si="16"/>
        <v>-1726</v>
      </c>
      <c r="L211" s="9">
        <v>6344</v>
      </c>
      <c r="M211" s="9">
        <v>140</v>
      </c>
      <c r="N211" s="9">
        <v>6294</v>
      </c>
      <c r="O211" s="11">
        <f t="shared" si="17"/>
        <v>7.8814627994955866E-3</v>
      </c>
      <c r="P211" s="9">
        <v>7880</v>
      </c>
      <c r="Q211" s="9">
        <v>71</v>
      </c>
      <c r="R211" s="9">
        <v>7720</v>
      </c>
      <c r="S211" s="11">
        <f t="shared" si="18"/>
        <v>2.030456852791878E-2</v>
      </c>
      <c r="T211" s="9">
        <v>0</v>
      </c>
      <c r="U211" s="9">
        <v>0</v>
      </c>
      <c r="V211" s="9">
        <v>0</v>
      </c>
      <c r="W211" s="11" t="str">
        <f t="shared" si="19"/>
        <v/>
      </c>
      <c r="X211" s="9">
        <v>0</v>
      </c>
    </row>
    <row r="212" spans="1:26" x14ac:dyDescent="0.25">
      <c r="A212" s="9" t="s">
        <v>38</v>
      </c>
      <c r="B212" s="9" t="s">
        <v>23</v>
      </c>
      <c r="C212" s="8" t="str">
        <f>INDEX(calendrier!$C$3:$BC$23,MATCH(B212,calendrier!$B$3:$B$23,0),MATCH(A212,calendrier!$C$2:$BC$2,0))</f>
        <v>Bleu</v>
      </c>
      <c r="D212" s="9" t="s">
        <v>495</v>
      </c>
      <c r="E212" s="9">
        <v>41</v>
      </c>
      <c r="F212" s="9" t="str">
        <f>VLOOKUP(D212,référence!$A:$C,3,FALSE)</f>
        <v>UB paella</v>
      </c>
      <c r="I212" s="9">
        <v>26112</v>
      </c>
      <c r="J212" s="9">
        <f t="shared" si="15"/>
        <v>9032</v>
      </c>
      <c r="K212" s="9">
        <f t="shared" si="16"/>
        <v>17080</v>
      </c>
      <c r="L212" s="9">
        <v>0</v>
      </c>
      <c r="M212" s="9">
        <v>0</v>
      </c>
      <c r="N212" s="9">
        <v>0</v>
      </c>
      <c r="O212" s="11" t="str">
        <f t="shared" si="17"/>
        <v/>
      </c>
      <c r="P212" s="9">
        <v>909</v>
      </c>
      <c r="Q212" s="9">
        <v>3</v>
      </c>
      <c r="R212" s="9">
        <v>891</v>
      </c>
      <c r="S212" s="11">
        <f t="shared" si="18"/>
        <v>1.9801980198019802E-2</v>
      </c>
      <c r="T212" s="9">
        <v>8348</v>
      </c>
      <c r="U212" s="9">
        <v>2542</v>
      </c>
      <c r="V212" s="9">
        <v>8141</v>
      </c>
      <c r="W212" s="11">
        <f t="shared" si="19"/>
        <v>2.4796358409199807E-2</v>
      </c>
      <c r="X212" s="9">
        <v>0</v>
      </c>
    </row>
    <row r="213" spans="1:26" x14ac:dyDescent="0.25">
      <c r="A213" s="9" t="s">
        <v>38</v>
      </c>
      <c r="B213" s="9" t="s">
        <v>24</v>
      </c>
      <c r="C213" s="8" t="str">
        <f>INDEX(calendrier!$C$3:$BC$23,MATCH(B213,calendrier!$B$3:$B$23,0),MATCH(A213,calendrier!$C$2:$BC$2,0))</f>
        <v>Orange</v>
      </c>
      <c r="D213" s="9" t="s">
        <v>495</v>
      </c>
      <c r="E213" s="9">
        <v>41</v>
      </c>
      <c r="F213" s="9" t="str">
        <f>VLOOKUP(D213,référence!$A:$C,3,FALSE)</f>
        <v>UB paella</v>
      </c>
      <c r="I213" s="9">
        <v>17080</v>
      </c>
      <c r="J213" s="9">
        <f t="shared" si="15"/>
        <v>19137</v>
      </c>
      <c r="K213" s="9">
        <f t="shared" si="16"/>
        <v>-2057</v>
      </c>
      <c r="L213" s="9">
        <v>6713</v>
      </c>
      <c r="M213" s="9">
        <v>84</v>
      </c>
      <c r="N213" s="9">
        <v>6645</v>
      </c>
      <c r="O213" s="11">
        <f t="shared" si="17"/>
        <v>1.0129599284969463E-2</v>
      </c>
      <c r="P213" s="9">
        <v>6788</v>
      </c>
      <c r="Q213" s="9">
        <v>87</v>
      </c>
      <c r="R213" s="9">
        <v>6677</v>
      </c>
      <c r="S213" s="11">
        <f t="shared" si="18"/>
        <v>1.6352386564525635E-2</v>
      </c>
      <c r="T213" s="9">
        <v>6335</v>
      </c>
      <c r="U213" s="9">
        <v>1409</v>
      </c>
      <c r="V213" s="9">
        <v>5815</v>
      </c>
      <c r="W213" s="11">
        <f t="shared" si="19"/>
        <v>8.2083662194159426E-2</v>
      </c>
      <c r="X213" s="9">
        <v>0</v>
      </c>
    </row>
    <row r="214" spans="1:26" x14ac:dyDescent="0.25">
      <c r="A214" s="9" t="s">
        <v>38</v>
      </c>
      <c r="B214" s="9" t="s">
        <v>24</v>
      </c>
      <c r="C214" s="8" t="str">
        <f>INDEX(calendrier!$C$3:$BC$23,MATCH(B214,calendrier!$B$3:$B$23,0),MATCH(A214,calendrier!$C$2:$BC$2,0))</f>
        <v>Orange</v>
      </c>
      <c r="D214" s="9" t="s">
        <v>348</v>
      </c>
      <c r="E214" s="9">
        <v>42</v>
      </c>
      <c r="F214" s="9" t="str">
        <f>VLOOKUP(D214,référence!$A:$C,3,FALSE)</f>
        <v>UB paella</v>
      </c>
      <c r="I214" s="9">
        <v>122880</v>
      </c>
      <c r="J214" s="9">
        <f t="shared" si="15"/>
        <v>71961</v>
      </c>
      <c r="K214" s="9">
        <f t="shared" si="16"/>
        <v>50919</v>
      </c>
      <c r="L214" s="9">
        <v>23638</v>
      </c>
      <c r="M214" s="9">
        <v>431</v>
      </c>
      <c r="N214" s="9">
        <v>23365</v>
      </c>
      <c r="O214" s="11">
        <f t="shared" si="17"/>
        <v>1.1549200439969541E-2</v>
      </c>
      <c r="P214" s="9">
        <v>23178</v>
      </c>
      <c r="Q214" s="9">
        <v>181</v>
      </c>
      <c r="R214" s="9">
        <v>22887</v>
      </c>
      <c r="S214" s="11">
        <f t="shared" si="18"/>
        <v>1.2555009060315817E-2</v>
      </c>
      <c r="T214" s="9">
        <v>25879</v>
      </c>
      <c r="U214" s="9">
        <v>4301</v>
      </c>
      <c r="V214" s="9">
        <v>25709</v>
      </c>
      <c r="W214" s="11">
        <f t="shared" si="19"/>
        <v>6.5690328065226636E-3</v>
      </c>
      <c r="X214" s="9">
        <v>0</v>
      </c>
    </row>
    <row r="215" spans="1:26" x14ac:dyDescent="0.25">
      <c r="A215" s="9" t="s">
        <v>38</v>
      </c>
      <c r="B215" s="9" t="s">
        <v>25</v>
      </c>
      <c r="C215" s="8" t="str">
        <f>INDEX(calendrier!$C$3:$BC$23,MATCH(B215,calendrier!$B$3:$B$23,0),MATCH(A215,calendrier!$C$2:$BC$2,0))</f>
        <v>Rouge</v>
      </c>
      <c r="D215" s="9" t="s">
        <v>348</v>
      </c>
      <c r="E215" s="9">
        <v>42</v>
      </c>
      <c r="F215" s="9" t="str">
        <f>VLOOKUP(D215,référence!$A:$C,3,FALSE)</f>
        <v>UB paella</v>
      </c>
      <c r="I215" s="9">
        <v>50919</v>
      </c>
      <c r="J215" s="9">
        <f t="shared" si="15"/>
        <v>43024</v>
      </c>
      <c r="K215" s="9">
        <f t="shared" si="16"/>
        <v>7895</v>
      </c>
      <c r="L215" s="9">
        <v>14786</v>
      </c>
      <c r="M215" s="9">
        <v>238</v>
      </c>
      <c r="N215" s="9">
        <v>14647</v>
      </c>
      <c r="O215" s="11">
        <f t="shared" si="17"/>
        <v>9.4007845259028808E-3</v>
      </c>
      <c r="P215" s="9">
        <v>15722</v>
      </c>
      <c r="Q215" s="9">
        <v>47</v>
      </c>
      <c r="R215" s="9">
        <v>15596</v>
      </c>
      <c r="S215" s="11">
        <f t="shared" si="18"/>
        <v>8.0142475512021364E-3</v>
      </c>
      <c r="T215" s="9">
        <v>12967</v>
      </c>
      <c r="U215" s="9">
        <v>3159</v>
      </c>
      <c r="V215" s="9">
        <v>12781</v>
      </c>
      <c r="W215" s="11">
        <f t="shared" si="19"/>
        <v>1.4344104264671859E-2</v>
      </c>
      <c r="X215" s="9">
        <v>2</v>
      </c>
      <c r="Y215" s="9">
        <v>159457</v>
      </c>
      <c r="Z215" s="9">
        <v>16</v>
      </c>
    </row>
    <row r="216" spans="1:26" x14ac:dyDescent="0.25">
      <c r="A216" s="9" t="s">
        <v>38</v>
      </c>
      <c r="B216" s="9" t="s">
        <v>25</v>
      </c>
      <c r="C216" s="8" t="str">
        <f>INDEX(calendrier!$C$3:$BC$23,MATCH(B216,calendrier!$B$3:$B$23,0),MATCH(A216,calendrier!$C$2:$BC$2,0))</f>
        <v>Rouge</v>
      </c>
      <c r="D216" s="9" t="s">
        <v>769</v>
      </c>
      <c r="E216" s="9">
        <v>43</v>
      </c>
      <c r="F216" s="9" t="str">
        <f>VLOOKUP(D216,référence!$A:$C,3,FALSE)</f>
        <v>UB mushroom</v>
      </c>
      <c r="I216" s="9">
        <v>126720</v>
      </c>
      <c r="J216" s="9">
        <f t="shared" si="15"/>
        <v>47117</v>
      </c>
      <c r="K216" s="9">
        <f t="shared" si="16"/>
        <v>79603</v>
      </c>
      <c r="L216" s="9">
        <v>15859</v>
      </c>
      <c r="M216" s="9">
        <v>375</v>
      </c>
      <c r="N216" s="9">
        <v>15733</v>
      </c>
      <c r="O216" s="11">
        <f t="shared" si="17"/>
        <v>7.94501544864115E-3</v>
      </c>
      <c r="P216" s="9">
        <v>16486</v>
      </c>
      <c r="Q216" s="9">
        <v>72</v>
      </c>
      <c r="R216" s="9">
        <v>16327</v>
      </c>
      <c r="S216" s="11">
        <f t="shared" si="18"/>
        <v>9.6445468882688339E-3</v>
      </c>
      <c r="T216" s="9">
        <v>15240</v>
      </c>
      <c r="U216" s="9">
        <v>363</v>
      </c>
      <c r="V216" s="9">
        <v>15057</v>
      </c>
      <c r="W216" s="11">
        <f t="shared" si="19"/>
        <v>1.2007874015748031E-2</v>
      </c>
      <c r="X216" s="9">
        <v>0</v>
      </c>
    </row>
    <row r="217" spans="1:26" x14ac:dyDescent="0.25">
      <c r="A217" s="9" t="s">
        <v>38</v>
      </c>
      <c r="B217" s="9" t="s">
        <v>26</v>
      </c>
      <c r="C217" s="8" t="str">
        <f>INDEX(calendrier!$C$3:$BC$23,MATCH(B217,calendrier!$B$3:$B$23,0),MATCH(A217,calendrier!$C$2:$BC$2,0))</f>
        <v>Bleu</v>
      </c>
      <c r="D217" s="9" t="s">
        <v>769</v>
      </c>
      <c r="E217" s="9">
        <v>43</v>
      </c>
      <c r="F217" s="9" t="str">
        <f>VLOOKUP(D217,référence!$A:$C,3,FALSE)</f>
        <v>UB mushroom</v>
      </c>
      <c r="I217" s="9">
        <v>79603</v>
      </c>
      <c r="J217" s="9">
        <f t="shared" si="15"/>
        <v>39871</v>
      </c>
      <c r="K217" s="9">
        <f t="shared" si="16"/>
        <v>39732</v>
      </c>
      <c r="L217" s="9">
        <v>17046</v>
      </c>
      <c r="M217" s="9">
        <v>158</v>
      </c>
      <c r="N217" s="9">
        <v>16919</v>
      </c>
      <c r="O217" s="11">
        <f t="shared" si="17"/>
        <v>7.4504282529625722E-3</v>
      </c>
      <c r="P217" s="9">
        <v>17179</v>
      </c>
      <c r="Q217" s="9">
        <v>92</v>
      </c>
      <c r="R217" s="9">
        <v>17016</v>
      </c>
      <c r="S217" s="11">
        <f t="shared" si="18"/>
        <v>9.4883287735025319E-3</v>
      </c>
      <c r="T217" s="9">
        <v>5989</v>
      </c>
      <c r="U217" s="9">
        <v>77</v>
      </c>
      <c r="V217" s="9">
        <v>5936</v>
      </c>
      <c r="W217" s="11">
        <f t="shared" si="19"/>
        <v>8.8495575221238937E-3</v>
      </c>
      <c r="X217" s="9">
        <v>0</v>
      </c>
    </row>
    <row r="218" spans="1:26" x14ac:dyDescent="0.25">
      <c r="A218" s="9" t="s">
        <v>38</v>
      </c>
      <c r="B218" s="9" t="s">
        <v>27</v>
      </c>
      <c r="C218" s="8" t="str">
        <f>INDEX(calendrier!$C$3:$BC$23,MATCH(B218,calendrier!$B$3:$B$23,0),MATCH(A218,calendrier!$C$2:$BC$2,0))</f>
        <v>Orange</v>
      </c>
      <c r="D218" s="9" t="s">
        <v>769</v>
      </c>
      <c r="E218" s="9">
        <v>43</v>
      </c>
      <c r="F218" s="9" t="str">
        <f>VLOOKUP(D218,référence!$A:$C,3,FALSE)</f>
        <v>UB mushroom</v>
      </c>
      <c r="I218" s="9">
        <v>39732</v>
      </c>
      <c r="J218" s="9">
        <f t="shared" si="15"/>
        <v>29948</v>
      </c>
      <c r="K218" s="9">
        <f t="shared" si="16"/>
        <v>9784</v>
      </c>
      <c r="L218" s="9">
        <v>9633</v>
      </c>
      <c r="M218" s="9">
        <v>51</v>
      </c>
      <c r="N218" s="9">
        <v>9533</v>
      </c>
      <c r="O218" s="11">
        <f t="shared" si="17"/>
        <v>1.0380982040901069E-2</v>
      </c>
      <c r="P218" s="9">
        <v>9509</v>
      </c>
      <c r="Q218" s="9">
        <v>60</v>
      </c>
      <c r="R218" s="9">
        <v>9277</v>
      </c>
      <c r="S218" s="11">
        <f t="shared" si="18"/>
        <v>2.4397938794825956E-2</v>
      </c>
      <c r="T218" s="9">
        <v>11226</v>
      </c>
      <c r="U218" s="9">
        <v>64</v>
      </c>
      <c r="V218" s="9">
        <v>11138</v>
      </c>
      <c r="W218" s="11">
        <f t="shared" si="19"/>
        <v>7.838945305540709E-3</v>
      </c>
      <c r="X218" s="9">
        <v>0</v>
      </c>
      <c r="Y218" s="9">
        <v>118043</v>
      </c>
      <c r="Z218" s="9">
        <v>9</v>
      </c>
    </row>
    <row r="219" spans="1:26" x14ac:dyDescent="0.25">
      <c r="A219" s="9" t="s">
        <v>38</v>
      </c>
      <c r="B219" s="9" t="s">
        <v>27</v>
      </c>
      <c r="C219" s="8" t="str">
        <f>INDEX(calendrier!$C$3:$BC$23,MATCH(B219,calendrier!$B$3:$B$23,0),MATCH(A219,calendrier!$C$2:$BC$2,0))</f>
        <v>Orange</v>
      </c>
      <c r="D219" s="9" t="s">
        <v>385</v>
      </c>
      <c r="E219" s="9">
        <v>44</v>
      </c>
      <c r="F219" s="9" t="str">
        <f>VLOOKUP(D219,référence!$A:$C,3,FALSE)</f>
        <v>UB basmati jasmin</v>
      </c>
      <c r="I219" s="9">
        <v>3072</v>
      </c>
      <c r="J219" s="9">
        <f t="shared" si="15"/>
        <v>3577</v>
      </c>
      <c r="K219" s="9">
        <f t="shared" si="16"/>
        <v>-505</v>
      </c>
      <c r="L219" s="9">
        <v>0</v>
      </c>
      <c r="M219" s="9">
        <v>0</v>
      </c>
      <c r="N219" s="9">
        <v>0</v>
      </c>
      <c r="O219" s="11" t="str">
        <f t="shared" si="17"/>
        <v/>
      </c>
      <c r="P219" s="9">
        <v>0</v>
      </c>
      <c r="Q219" s="9">
        <v>0</v>
      </c>
      <c r="R219" s="9">
        <v>0</v>
      </c>
      <c r="S219" s="11" t="str">
        <f t="shared" si="18"/>
        <v/>
      </c>
      <c r="T219" s="9">
        <v>3722</v>
      </c>
      <c r="U219" s="9">
        <v>24</v>
      </c>
      <c r="V219" s="9">
        <v>3577</v>
      </c>
      <c r="W219" s="11">
        <f t="shared" si="19"/>
        <v>3.8957549704459971E-2</v>
      </c>
      <c r="X219" s="9">
        <v>0</v>
      </c>
    </row>
    <row r="220" spans="1:26" x14ac:dyDescent="0.25">
      <c r="A220" s="9" t="s">
        <v>38</v>
      </c>
      <c r="B220" s="9" t="s">
        <v>27</v>
      </c>
      <c r="C220" s="8" t="str">
        <f>INDEX(calendrier!$C$3:$BC$23,MATCH(B220,calendrier!$B$3:$B$23,0),MATCH(A220,calendrier!$C$2:$BC$2,0))</f>
        <v>Orange</v>
      </c>
      <c r="D220" s="9" t="s">
        <v>243</v>
      </c>
      <c r="E220" s="9">
        <v>45</v>
      </c>
      <c r="F220" s="9" t="str">
        <f>VLOOKUP(D220,référence!$A:$C,3,FALSE)</f>
        <v>UB basmati jasmin</v>
      </c>
      <c r="I220" s="9">
        <v>84480</v>
      </c>
      <c r="J220" s="9">
        <f t="shared" si="15"/>
        <v>39734</v>
      </c>
      <c r="K220" s="9">
        <f t="shared" si="16"/>
        <v>44746</v>
      </c>
      <c r="L220" s="9">
        <v>12203</v>
      </c>
      <c r="M220" s="9">
        <v>187</v>
      </c>
      <c r="N220" s="9">
        <v>11978</v>
      </c>
      <c r="O220" s="11">
        <f t="shared" si="17"/>
        <v>1.8438088994509546E-2</v>
      </c>
      <c r="P220" s="9">
        <v>12444</v>
      </c>
      <c r="Q220" s="9">
        <v>209</v>
      </c>
      <c r="R220" s="9">
        <v>12175</v>
      </c>
      <c r="S220" s="11">
        <f t="shared" si="18"/>
        <v>2.1616843458694954E-2</v>
      </c>
      <c r="T220" s="9">
        <v>15460</v>
      </c>
      <c r="U220" s="9">
        <v>265</v>
      </c>
      <c r="V220" s="9">
        <v>15581</v>
      </c>
      <c r="W220" s="11">
        <f t="shared" si="19"/>
        <v>-7.8266494178525232E-3</v>
      </c>
      <c r="X220" s="9">
        <v>0</v>
      </c>
    </row>
    <row r="221" spans="1:26" x14ac:dyDescent="0.25">
      <c r="A221" s="9" t="s">
        <v>38</v>
      </c>
      <c r="B221" s="9" t="s">
        <v>28</v>
      </c>
      <c r="C221" s="8" t="str">
        <f>INDEX(calendrier!$C$3:$BC$23,MATCH(B221,calendrier!$B$3:$B$23,0),MATCH(A221,calendrier!$C$2:$BC$2,0))</f>
        <v>Vert</v>
      </c>
      <c r="D221" s="9" t="s">
        <v>243</v>
      </c>
      <c r="E221" s="9">
        <v>45</v>
      </c>
      <c r="F221" s="9" t="str">
        <f>VLOOKUP(D221,référence!$A:$C,3,FALSE)</f>
        <v>UB basmati jasmin</v>
      </c>
      <c r="I221" s="9">
        <v>44746</v>
      </c>
      <c r="J221" s="9">
        <f t="shared" si="15"/>
        <v>37603</v>
      </c>
      <c r="K221" s="9">
        <f t="shared" si="16"/>
        <v>7143</v>
      </c>
      <c r="L221" s="9">
        <v>10781</v>
      </c>
      <c r="M221" s="9">
        <v>70</v>
      </c>
      <c r="N221" s="9">
        <v>10692</v>
      </c>
      <c r="O221" s="11">
        <f t="shared" si="17"/>
        <v>8.2552638901771634E-3</v>
      </c>
      <c r="P221" s="9">
        <v>10424</v>
      </c>
      <c r="Q221" s="9">
        <v>81</v>
      </c>
      <c r="R221" s="9">
        <v>10369</v>
      </c>
      <c r="S221" s="11">
        <f t="shared" si="18"/>
        <v>5.2762854950115122E-3</v>
      </c>
      <c r="T221" s="9">
        <v>16671</v>
      </c>
      <c r="U221" s="9">
        <v>173</v>
      </c>
      <c r="V221" s="9">
        <v>16542</v>
      </c>
      <c r="W221" s="11">
        <f t="shared" si="19"/>
        <v>7.7379881230879967E-3</v>
      </c>
      <c r="X221" s="9">
        <v>2</v>
      </c>
      <c r="Y221" s="9">
        <v>81749</v>
      </c>
      <c r="Z221" s="9">
        <v>11</v>
      </c>
    </row>
    <row r="222" spans="1:26" x14ac:dyDescent="0.25">
      <c r="A222" s="9" t="s">
        <v>38</v>
      </c>
      <c r="B222" s="9" t="s">
        <v>28</v>
      </c>
      <c r="C222" s="8" t="str">
        <f>INDEX(calendrier!$C$3:$BC$23,MATCH(B222,calendrier!$B$3:$B$23,0),MATCH(A222,calendrier!$C$2:$BC$2,0))</f>
        <v>Vert</v>
      </c>
      <c r="D222" s="9" t="s">
        <v>423</v>
      </c>
      <c r="E222" s="9">
        <v>46</v>
      </c>
      <c r="F222" s="9" t="str">
        <f>VLOOKUP(D222,référence!$A:$C,3,FALSE)</f>
        <v>UB veg pilau</v>
      </c>
      <c r="I222" s="9">
        <v>6144</v>
      </c>
      <c r="J222" s="9">
        <f t="shared" si="15"/>
        <v>7087</v>
      </c>
      <c r="K222" s="9">
        <f t="shared" si="16"/>
        <v>-943</v>
      </c>
      <c r="L222" s="9">
        <v>0</v>
      </c>
      <c r="M222" s="9">
        <v>0</v>
      </c>
      <c r="N222" s="9">
        <v>0</v>
      </c>
      <c r="O222" s="11" t="str">
        <f t="shared" si="17"/>
        <v/>
      </c>
      <c r="P222" s="9">
        <v>0</v>
      </c>
      <c r="Q222" s="9">
        <v>0</v>
      </c>
      <c r="R222" s="9">
        <v>0</v>
      </c>
      <c r="S222" s="11" t="str">
        <f t="shared" si="18"/>
        <v/>
      </c>
      <c r="T222" s="9">
        <v>7219</v>
      </c>
      <c r="U222" s="9">
        <v>36</v>
      </c>
      <c r="V222" s="9">
        <v>7087</v>
      </c>
      <c r="W222" s="11">
        <f t="shared" si="19"/>
        <v>1.8285081036154591E-2</v>
      </c>
      <c r="X222" s="9">
        <v>0</v>
      </c>
    </row>
    <row r="223" spans="1:26" x14ac:dyDescent="0.25">
      <c r="A223" s="9" t="s">
        <v>38</v>
      </c>
      <c r="B223" s="9" t="s">
        <v>28</v>
      </c>
      <c r="C223" s="8" t="str">
        <f>INDEX(calendrier!$C$3:$BC$23,MATCH(B223,calendrier!$B$3:$B$23,0),MATCH(A223,calendrier!$C$2:$BC$2,0))</f>
        <v>Vert</v>
      </c>
      <c r="D223" s="9" t="s">
        <v>292</v>
      </c>
      <c r="E223" s="9">
        <v>47</v>
      </c>
      <c r="F223" s="9" t="str">
        <f>VLOOKUP(D223,référence!$A:$C,3,FALSE)</f>
        <v>UB veg pilau</v>
      </c>
      <c r="I223" s="9">
        <v>59904</v>
      </c>
      <c r="J223" s="9">
        <f t="shared" si="15"/>
        <v>34752</v>
      </c>
      <c r="K223" s="9">
        <f t="shared" si="16"/>
        <v>25152</v>
      </c>
      <c r="L223" s="9">
        <v>12569</v>
      </c>
      <c r="M223" s="9">
        <v>75</v>
      </c>
      <c r="N223" s="9">
        <v>12414</v>
      </c>
      <c r="O223" s="11">
        <f t="shared" si="17"/>
        <v>1.2331927758771581E-2</v>
      </c>
      <c r="P223" s="9">
        <v>13457</v>
      </c>
      <c r="Q223" s="9">
        <v>77</v>
      </c>
      <c r="R223" s="9">
        <v>13312</v>
      </c>
      <c r="S223" s="11">
        <f t="shared" si="18"/>
        <v>1.0775061306383294E-2</v>
      </c>
      <c r="T223" s="9">
        <v>9089</v>
      </c>
      <c r="U223" s="9">
        <v>23</v>
      </c>
      <c r="V223" s="9">
        <v>9026</v>
      </c>
      <c r="W223" s="11">
        <f t="shared" si="19"/>
        <v>6.931455605677192E-3</v>
      </c>
      <c r="X223" s="9">
        <v>0</v>
      </c>
    </row>
    <row r="224" spans="1:26" x14ac:dyDescent="0.25">
      <c r="A224" s="9" t="s">
        <v>38</v>
      </c>
      <c r="B224" s="9" t="s">
        <v>29</v>
      </c>
      <c r="C224" s="8" t="str">
        <f>INDEX(calendrier!$C$3:$BC$23,MATCH(B224,calendrier!$B$3:$B$23,0),MATCH(A224,calendrier!$C$2:$BC$2,0))</f>
        <v>Rouge</v>
      </c>
      <c r="D224" s="9" t="s">
        <v>292</v>
      </c>
      <c r="E224" s="9">
        <v>47</v>
      </c>
      <c r="F224" s="9" t="str">
        <f>VLOOKUP(D224,référence!$A:$C,3,FALSE)</f>
        <v>UB veg pilau</v>
      </c>
      <c r="I224" s="9">
        <v>25152</v>
      </c>
      <c r="J224" s="9">
        <f t="shared" si="15"/>
        <v>25880</v>
      </c>
      <c r="K224" s="9">
        <f t="shared" si="16"/>
        <v>-728</v>
      </c>
      <c r="L224" s="9">
        <v>8523</v>
      </c>
      <c r="M224" s="9">
        <v>15</v>
      </c>
      <c r="N224" s="9">
        <v>8456</v>
      </c>
      <c r="O224" s="11">
        <f t="shared" si="17"/>
        <v>7.8610817787164149E-3</v>
      </c>
      <c r="P224" s="9">
        <v>8579</v>
      </c>
      <c r="Q224" s="9">
        <v>46</v>
      </c>
      <c r="R224" s="9">
        <v>8540</v>
      </c>
      <c r="S224" s="11">
        <f t="shared" si="18"/>
        <v>4.5459843804639237E-3</v>
      </c>
      <c r="T224" s="9">
        <v>8986</v>
      </c>
      <c r="U224" s="9">
        <v>113</v>
      </c>
      <c r="V224" s="9">
        <v>8884</v>
      </c>
      <c r="W224" s="11">
        <f t="shared" si="19"/>
        <v>1.135099042955709E-2</v>
      </c>
      <c r="X224" s="9">
        <v>0</v>
      </c>
    </row>
    <row r="225" spans="1:26" x14ac:dyDescent="0.25">
      <c r="A225" s="9" t="s">
        <v>38</v>
      </c>
      <c r="B225" s="9" t="s">
        <v>29</v>
      </c>
      <c r="C225" s="8" t="str">
        <f>INDEX(calendrier!$C$3:$BC$23,MATCH(B225,calendrier!$B$3:$B$23,0),MATCH(A225,calendrier!$C$2:$BC$2,0))</f>
        <v>Rouge</v>
      </c>
      <c r="D225" s="9" t="s">
        <v>344</v>
      </c>
      <c r="E225" s="9">
        <v>48</v>
      </c>
      <c r="F225" s="9" t="str">
        <f>VLOOKUP(D225,référence!$A:$C,3,FALSE)</f>
        <v>UB veg pilau</v>
      </c>
      <c r="I225" s="9">
        <v>117504</v>
      </c>
      <c r="J225" s="9">
        <f t="shared" si="15"/>
        <v>24106</v>
      </c>
      <c r="K225" s="9">
        <f t="shared" si="16"/>
        <v>93398</v>
      </c>
      <c r="L225" s="9">
        <v>7126</v>
      </c>
      <c r="M225" s="9">
        <v>10</v>
      </c>
      <c r="N225" s="9">
        <v>6975</v>
      </c>
      <c r="O225" s="11">
        <f t="shared" si="17"/>
        <v>2.1190008419870895E-2</v>
      </c>
      <c r="P225" s="9">
        <v>7553</v>
      </c>
      <c r="Q225" s="9">
        <v>17</v>
      </c>
      <c r="R225" s="9">
        <v>7519</v>
      </c>
      <c r="S225" s="11">
        <f t="shared" si="18"/>
        <v>4.5015225738117308E-3</v>
      </c>
      <c r="T225" s="9">
        <v>9672</v>
      </c>
      <c r="U225" s="9">
        <v>170</v>
      </c>
      <c r="V225" s="9">
        <v>9612</v>
      </c>
      <c r="W225" s="11">
        <f t="shared" si="19"/>
        <v>6.2034739454094297E-3</v>
      </c>
      <c r="X225" s="9">
        <v>0</v>
      </c>
    </row>
    <row r="226" spans="1:26" x14ac:dyDescent="0.25">
      <c r="A226" s="9" t="s">
        <v>38</v>
      </c>
      <c r="B226" s="9" t="s">
        <v>30</v>
      </c>
      <c r="C226" s="8" t="str">
        <f>INDEX(calendrier!$C$3:$BC$23,MATCH(B226,calendrier!$B$3:$B$23,0),MATCH(A226,calendrier!$C$2:$BC$2,0))</f>
        <v>Orange</v>
      </c>
      <c r="D226" s="9" t="s">
        <v>344</v>
      </c>
      <c r="E226" s="9">
        <v>48</v>
      </c>
      <c r="F226" s="9" t="str">
        <f>VLOOKUP(D226,référence!$A:$C,3,FALSE)</f>
        <v>UB veg pilau</v>
      </c>
      <c r="I226" s="9">
        <v>103010</v>
      </c>
      <c r="J226" s="9">
        <f t="shared" si="15"/>
        <v>83405</v>
      </c>
      <c r="K226" s="9">
        <f t="shared" si="16"/>
        <v>19605</v>
      </c>
      <c r="L226" s="9">
        <v>27318</v>
      </c>
      <c r="M226" s="9">
        <v>149</v>
      </c>
      <c r="N226" s="9">
        <v>27138</v>
      </c>
      <c r="O226" s="11">
        <f t="shared" si="17"/>
        <v>6.5890621568196793E-3</v>
      </c>
      <c r="P226" s="9">
        <v>26510</v>
      </c>
      <c r="Q226" s="9">
        <v>140</v>
      </c>
      <c r="R226" s="9">
        <v>26254</v>
      </c>
      <c r="S226" s="11">
        <f t="shared" si="18"/>
        <v>9.6567333081855906E-3</v>
      </c>
      <c r="T226" s="9">
        <v>30520</v>
      </c>
      <c r="U226" s="9">
        <v>856</v>
      </c>
      <c r="V226" s="9">
        <v>30013</v>
      </c>
      <c r="W226" s="11">
        <f t="shared" si="19"/>
        <v>1.6612057667103539E-2</v>
      </c>
      <c r="X226" s="9">
        <v>1</v>
      </c>
    </row>
    <row r="227" spans="1:26" x14ac:dyDescent="0.25">
      <c r="A227" s="9" t="s">
        <v>38</v>
      </c>
      <c r="B227" s="9" t="s">
        <v>871</v>
      </c>
      <c r="C227" s="8" t="str">
        <f>INDEX(calendrier!$C$3:$BC$23,MATCH(B227,calendrier!$B$3:$B$23,0),MATCH(A227,calendrier!$C$2:$BC$2,0))</f>
        <v>Vert</v>
      </c>
      <c r="D227" s="9" t="s">
        <v>344</v>
      </c>
      <c r="E227" s="9">
        <v>48</v>
      </c>
      <c r="F227" s="9" t="str">
        <f>VLOOKUP(D227,référence!$A:$C,3,FALSE)</f>
        <v>UB veg pilau</v>
      </c>
      <c r="I227" s="9">
        <v>19605</v>
      </c>
      <c r="J227" s="9">
        <f t="shared" si="15"/>
        <v>5057</v>
      </c>
      <c r="K227" s="9">
        <f t="shared" si="16"/>
        <v>14548</v>
      </c>
      <c r="L227" s="9">
        <v>1743</v>
      </c>
      <c r="M227" s="9">
        <v>7</v>
      </c>
      <c r="N227" s="9">
        <v>1706</v>
      </c>
      <c r="O227" s="11">
        <f t="shared" si="17"/>
        <v>2.1227768215720023E-2</v>
      </c>
      <c r="P227" s="9">
        <v>1552</v>
      </c>
      <c r="Q227" s="9">
        <v>0</v>
      </c>
      <c r="R227" s="9">
        <v>1524</v>
      </c>
      <c r="S227" s="11">
        <f t="shared" si="18"/>
        <v>1.804123711340206E-2</v>
      </c>
      <c r="T227" s="9">
        <v>1860</v>
      </c>
      <c r="U227" s="9">
        <v>10</v>
      </c>
      <c r="V227" s="9">
        <v>1827</v>
      </c>
      <c r="W227" s="11">
        <f t="shared" si="19"/>
        <v>1.7741935483870968E-2</v>
      </c>
      <c r="X227" s="9">
        <v>0</v>
      </c>
      <c r="Y227" s="9">
        <v>181518</v>
      </c>
      <c r="Z227" s="9">
        <v>15</v>
      </c>
    </row>
    <row r="228" spans="1:26" x14ac:dyDescent="0.25">
      <c r="A228" s="9" t="s">
        <v>38</v>
      </c>
      <c r="B228" s="9" t="s">
        <v>871</v>
      </c>
      <c r="C228" s="8" t="str">
        <f>INDEX(calendrier!$C$3:$BC$23,MATCH(B228,calendrier!$B$3:$B$23,0),MATCH(A228,calendrier!$C$2:$BC$2,0))</f>
        <v>Vert</v>
      </c>
      <c r="D228" s="9" t="s">
        <v>485</v>
      </c>
      <c r="E228" s="9">
        <v>49</v>
      </c>
      <c r="F228" s="9" t="str">
        <f>VLOOKUP(D228,référence!$A:$C,3,FALSE)</f>
        <v>UB cantonais</v>
      </c>
      <c r="I228" s="9">
        <v>12288</v>
      </c>
      <c r="J228" s="9">
        <f t="shared" si="15"/>
        <v>14061</v>
      </c>
      <c r="K228" s="9">
        <f t="shared" si="16"/>
        <v>-1773</v>
      </c>
      <c r="L228" s="9">
        <v>5094</v>
      </c>
      <c r="M228" s="9">
        <v>25</v>
      </c>
      <c r="N228" s="9">
        <v>4946</v>
      </c>
      <c r="O228" s="11">
        <f t="shared" si="17"/>
        <v>2.9053788771103258E-2</v>
      </c>
      <c r="P228" s="9">
        <v>5749</v>
      </c>
      <c r="Q228" s="9">
        <v>23</v>
      </c>
      <c r="R228" s="9">
        <v>5692</v>
      </c>
      <c r="S228" s="11">
        <f t="shared" si="18"/>
        <v>9.9147677857018609E-3</v>
      </c>
      <c r="T228" s="9">
        <v>3508</v>
      </c>
      <c r="U228" s="9">
        <v>50</v>
      </c>
      <c r="V228" s="9">
        <v>3423</v>
      </c>
      <c r="W228" s="11">
        <f t="shared" si="19"/>
        <v>2.4230330672748004E-2</v>
      </c>
      <c r="X228" s="9">
        <v>0</v>
      </c>
    </row>
    <row r="229" spans="1:26" x14ac:dyDescent="0.25">
      <c r="A229" s="9" t="s">
        <v>38</v>
      </c>
      <c r="B229" s="9" t="s">
        <v>871</v>
      </c>
      <c r="C229" s="8" t="str">
        <f>INDEX(calendrier!$C$3:$BC$23,MATCH(B229,calendrier!$B$3:$B$23,0),MATCH(A229,calendrier!$C$2:$BC$2,0))</f>
        <v>Vert</v>
      </c>
      <c r="D229" s="9" t="s">
        <v>398</v>
      </c>
      <c r="E229" s="9">
        <v>50</v>
      </c>
      <c r="F229" s="9" t="str">
        <f>VLOOKUP(D229,référence!$A:$C,3,FALSE)</f>
        <v>UB cantonais</v>
      </c>
      <c r="I229" s="9">
        <v>129792</v>
      </c>
      <c r="J229" s="9">
        <f t="shared" si="15"/>
        <v>52840</v>
      </c>
      <c r="K229" s="9">
        <f t="shared" si="16"/>
        <v>76952</v>
      </c>
      <c r="L229" s="9">
        <v>14159</v>
      </c>
      <c r="M229" s="9">
        <v>74</v>
      </c>
      <c r="N229" s="9">
        <v>14054</v>
      </c>
      <c r="O229" s="11">
        <f t="shared" si="17"/>
        <v>7.415777950420227E-3</v>
      </c>
      <c r="P229" s="9">
        <v>13101</v>
      </c>
      <c r="Q229" s="9">
        <v>43</v>
      </c>
      <c r="R229" s="9">
        <v>13029</v>
      </c>
      <c r="S229" s="11">
        <f t="shared" si="18"/>
        <v>5.4957636821616673E-3</v>
      </c>
      <c r="T229" s="9">
        <v>25995</v>
      </c>
      <c r="U229" s="9">
        <v>175</v>
      </c>
      <c r="V229" s="9">
        <v>25757</v>
      </c>
      <c r="W229" s="11">
        <f t="shared" si="19"/>
        <v>9.1556068474706667E-3</v>
      </c>
      <c r="X229" s="9">
        <v>1</v>
      </c>
    </row>
    <row r="230" spans="1:26" x14ac:dyDescent="0.25">
      <c r="A230" s="9" t="s">
        <v>38</v>
      </c>
      <c r="B230" s="9" t="s">
        <v>32</v>
      </c>
      <c r="C230" s="8" t="str">
        <f>INDEX(calendrier!$C$3:$BC$23,MATCH(B230,calendrier!$B$3:$B$23,0),MATCH(A230,calendrier!$C$2:$BC$2,0))</f>
        <v>Rouge</v>
      </c>
      <c r="D230" s="9" t="s">
        <v>398</v>
      </c>
      <c r="E230" s="9">
        <v>50</v>
      </c>
      <c r="F230" s="9" t="str">
        <f>VLOOKUP(D230,référence!$A:$C,3,FALSE)</f>
        <v>UB cantonais</v>
      </c>
      <c r="I230" s="9">
        <v>76952</v>
      </c>
      <c r="J230" s="9">
        <f t="shared" si="15"/>
        <v>34093</v>
      </c>
      <c r="K230" s="9">
        <f t="shared" si="16"/>
        <v>42859</v>
      </c>
      <c r="L230" s="9">
        <v>10243</v>
      </c>
      <c r="M230" s="9">
        <v>11</v>
      </c>
      <c r="N230" s="9">
        <v>10200</v>
      </c>
      <c r="O230" s="11">
        <f t="shared" si="17"/>
        <v>4.1979888704481109E-3</v>
      </c>
      <c r="P230" s="9">
        <v>9985</v>
      </c>
      <c r="Q230" s="9">
        <v>35</v>
      </c>
      <c r="R230" s="9">
        <v>9925</v>
      </c>
      <c r="S230" s="11">
        <f t="shared" si="18"/>
        <v>6.0090135202804209E-3</v>
      </c>
      <c r="T230" s="9">
        <v>14051</v>
      </c>
      <c r="U230" s="9">
        <v>36</v>
      </c>
      <c r="V230" s="9">
        <v>13968</v>
      </c>
      <c r="W230" s="11">
        <f t="shared" si="19"/>
        <v>5.9070528787986618E-3</v>
      </c>
      <c r="X230" s="9">
        <v>0</v>
      </c>
      <c r="Y230" s="9">
        <v>101764</v>
      </c>
      <c r="Z230" s="9">
        <v>9</v>
      </c>
    </row>
    <row r="231" spans="1:26" x14ac:dyDescent="0.25">
      <c r="A231" s="9" t="s">
        <v>39</v>
      </c>
      <c r="B231" s="9" t="s">
        <v>15</v>
      </c>
      <c r="C231" s="8" t="str">
        <f>INDEX(calendrier!$C$3:$BC$23,MATCH(B231,calendrier!$B$3:$B$23,0),MATCH(A231,calendrier!$C$2:$BC$2,0))</f>
        <v>Rouge</v>
      </c>
      <c r="D231" s="9" t="s">
        <v>457</v>
      </c>
      <c r="E231" s="9">
        <v>1</v>
      </c>
      <c r="F231" s="9" t="str">
        <f>VLOOKUP(D231,référence!$A:$C,3,FALSE)</f>
        <v>UB long grain</v>
      </c>
      <c r="I231" s="9">
        <v>4608</v>
      </c>
      <c r="J231" s="9">
        <f t="shared" si="15"/>
        <v>4822</v>
      </c>
      <c r="K231" s="9">
        <f t="shared" si="16"/>
        <v>-214</v>
      </c>
      <c r="L231" s="9">
        <v>0</v>
      </c>
      <c r="M231" s="9">
        <v>0</v>
      </c>
      <c r="N231" s="9">
        <v>0</v>
      </c>
      <c r="O231" s="11" t="str">
        <f t="shared" si="17"/>
        <v/>
      </c>
      <c r="P231" s="9">
        <v>0</v>
      </c>
      <c r="Q231" s="9">
        <v>0</v>
      </c>
      <c r="R231" s="9">
        <v>0</v>
      </c>
      <c r="S231" s="11" t="str">
        <f t="shared" si="18"/>
        <v/>
      </c>
      <c r="T231" s="9">
        <v>4955</v>
      </c>
      <c r="U231" s="9">
        <v>1088</v>
      </c>
      <c r="V231" s="9">
        <v>4822</v>
      </c>
      <c r="W231" s="11">
        <f t="shared" si="19"/>
        <v>2.6841574167507567E-2</v>
      </c>
      <c r="X231" s="9">
        <v>0</v>
      </c>
    </row>
    <row r="232" spans="1:26" x14ac:dyDescent="0.25">
      <c r="A232" s="9" t="s">
        <v>39</v>
      </c>
      <c r="B232" s="9" t="s">
        <v>15</v>
      </c>
      <c r="C232" s="8" t="str">
        <f>INDEX(calendrier!$C$3:$BC$23,MATCH(B232,calendrier!$B$3:$B$23,0),MATCH(A232,calendrier!$C$2:$BC$2,0))</f>
        <v>Rouge</v>
      </c>
      <c r="D232" s="9" t="s">
        <v>763</v>
      </c>
      <c r="E232" s="9">
        <v>2</v>
      </c>
      <c r="F232" s="9" t="str">
        <f>VLOOKUP(D232,référence!$A:$C,3,FALSE)</f>
        <v>UB long grain</v>
      </c>
      <c r="I232" s="9">
        <v>16896</v>
      </c>
      <c r="J232" s="9">
        <f t="shared" si="15"/>
        <v>16352</v>
      </c>
      <c r="K232" s="9">
        <f t="shared" si="16"/>
        <v>544</v>
      </c>
      <c r="L232" s="9">
        <v>14331</v>
      </c>
      <c r="M232" s="9">
        <v>28</v>
      </c>
      <c r="N232" s="9">
        <v>14270</v>
      </c>
      <c r="O232" s="11">
        <f t="shared" si="17"/>
        <v>4.2565068732119179E-3</v>
      </c>
      <c r="P232" s="9">
        <v>0</v>
      </c>
      <c r="Q232" s="9">
        <v>0</v>
      </c>
      <c r="R232" s="9">
        <v>0</v>
      </c>
      <c r="S232" s="11" t="str">
        <f t="shared" si="18"/>
        <v/>
      </c>
      <c r="T232" s="9">
        <v>2102</v>
      </c>
      <c r="U232" s="9">
        <v>97</v>
      </c>
      <c r="V232" s="9">
        <v>2082</v>
      </c>
      <c r="W232" s="11">
        <f t="shared" si="19"/>
        <v>9.5147478591817315E-3</v>
      </c>
      <c r="X232" s="9">
        <v>0</v>
      </c>
    </row>
    <row r="233" spans="1:26" x14ac:dyDescent="0.25">
      <c r="A233" s="9" t="s">
        <v>39</v>
      </c>
      <c r="B233" s="9" t="s">
        <v>15</v>
      </c>
      <c r="C233" s="8" t="str">
        <f>INDEX(calendrier!$C$3:$BC$23,MATCH(B233,calendrier!$B$3:$B$23,0),MATCH(A233,calendrier!$C$2:$BC$2,0))</f>
        <v>Rouge</v>
      </c>
      <c r="D233" s="9" t="s">
        <v>427</v>
      </c>
      <c r="E233" s="9">
        <v>3</v>
      </c>
      <c r="F233" s="9" t="str">
        <f>VLOOKUP(D233,référence!$A:$C,3,FALSE)</f>
        <v>UB long grain</v>
      </c>
      <c r="I233" s="9">
        <v>9216</v>
      </c>
      <c r="J233" s="9">
        <f t="shared" si="15"/>
        <v>10479</v>
      </c>
      <c r="K233" s="9">
        <f t="shared" si="16"/>
        <v>-1263</v>
      </c>
      <c r="L233" s="9">
        <v>3377</v>
      </c>
      <c r="M233" s="9">
        <v>8</v>
      </c>
      <c r="N233" s="9">
        <v>3370</v>
      </c>
      <c r="O233" s="11">
        <f t="shared" si="17"/>
        <v>2.0728457210541901E-3</v>
      </c>
      <c r="P233" s="9">
        <v>0</v>
      </c>
      <c r="Q233" s="9">
        <v>0</v>
      </c>
      <c r="R233" s="9">
        <v>0</v>
      </c>
      <c r="S233" s="11" t="str">
        <f t="shared" si="18"/>
        <v/>
      </c>
      <c r="T233" s="9">
        <v>7138</v>
      </c>
      <c r="U233" s="9">
        <v>99</v>
      </c>
      <c r="V233" s="9">
        <v>7109</v>
      </c>
      <c r="W233" s="11">
        <f t="shared" si="19"/>
        <v>4.062762678621463E-3</v>
      </c>
      <c r="X233" s="9">
        <v>0</v>
      </c>
    </row>
    <row r="234" spans="1:26" x14ac:dyDescent="0.25">
      <c r="A234" s="9" t="s">
        <v>39</v>
      </c>
      <c r="B234" s="9" t="s">
        <v>16</v>
      </c>
      <c r="C234" s="8" t="str">
        <f>INDEX(calendrier!$C$3:$BC$23,MATCH(B234,calendrier!$B$3:$B$23,0),MATCH(A234,calendrier!$C$2:$BC$2,0))</f>
        <v>Bleu</v>
      </c>
      <c r="D234" s="9" t="s">
        <v>130</v>
      </c>
      <c r="E234" s="9">
        <v>4</v>
      </c>
      <c r="F234" s="9" t="str">
        <f>VLOOKUP(D234,référence!$A:$C,3,FALSE)</f>
        <v>UB long grain 130g</v>
      </c>
      <c r="I234" s="9">
        <v>40600</v>
      </c>
      <c r="J234" s="9">
        <f t="shared" si="15"/>
        <v>43826</v>
      </c>
      <c r="K234" s="9">
        <f t="shared" si="16"/>
        <v>-3226</v>
      </c>
      <c r="L234" s="9">
        <v>19085</v>
      </c>
      <c r="M234" s="9">
        <v>108</v>
      </c>
      <c r="N234" s="9">
        <v>18458</v>
      </c>
      <c r="O234" s="11">
        <f t="shared" si="17"/>
        <v>3.2853025936599424E-2</v>
      </c>
      <c r="P234" s="9">
        <v>6127</v>
      </c>
      <c r="Q234" s="9">
        <v>80</v>
      </c>
      <c r="R234" s="9">
        <v>5920</v>
      </c>
      <c r="S234" s="11">
        <f t="shared" si="18"/>
        <v>3.3784886567651377E-2</v>
      </c>
      <c r="T234" s="9">
        <v>19802</v>
      </c>
      <c r="U234" s="9">
        <v>262</v>
      </c>
      <c r="V234" s="9">
        <v>19448</v>
      </c>
      <c r="W234" s="11">
        <f t="shared" si="19"/>
        <v>1.7876982123017877E-2</v>
      </c>
      <c r="X234" s="9">
        <v>4</v>
      </c>
    </row>
    <row r="235" spans="1:26" x14ac:dyDescent="0.25">
      <c r="A235" s="9" t="s">
        <v>875</v>
      </c>
      <c r="B235" s="9" t="s">
        <v>872</v>
      </c>
      <c r="C235" s="8" t="str">
        <f>INDEX(calendrier!$C$3:$BC$23,MATCH(B235,calendrier!$B$3:$B$23,0),MATCH(A235,calendrier!$C$2:$BC$2,0))</f>
        <v>Vert</v>
      </c>
      <c r="D235" s="9" t="s">
        <v>130</v>
      </c>
      <c r="E235" s="9">
        <v>4</v>
      </c>
      <c r="F235" s="9" t="str">
        <f>VLOOKUP(D235,référence!$A:$C,3,FALSE)</f>
        <v>UB long grain 130g</v>
      </c>
      <c r="I235" s="9">
        <v>-3226</v>
      </c>
      <c r="J235" s="9">
        <f t="shared" si="15"/>
        <v>4371</v>
      </c>
      <c r="K235" s="9">
        <f t="shared" si="16"/>
        <v>-7597</v>
      </c>
      <c r="L235" s="9">
        <v>0</v>
      </c>
      <c r="M235" s="9">
        <v>0</v>
      </c>
      <c r="N235" s="9">
        <v>0</v>
      </c>
      <c r="O235" s="11" t="str">
        <f t="shared" si="17"/>
        <v/>
      </c>
      <c r="P235" s="9">
        <v>68</v>
      </c>
      <c r="Q235" s="9">
        <v>5</v>
      </c>
      <c r="R235" s="9">
        <v>50</v>
      </c>
      <c r="S235" s="11">
        <f t="shared" si="18"/>
        <v>0.26470588235294118</v>
      </c>
      <c r="T235" s="9">
        <v>4574</v>
      </c>
      <c r="U235" s="9">
        <v>69</v>
      </c>
      <c r="V235" s="9">
        <v>4321</v>
      </c>
      <c r="W235" s="11">
        <f t="shared" si="19"/>
        <v>5.5312636641888936E-2</v>
      </c>
      <c r="X235" s="9">
        <v>0</v>
      </c>
      <c r="Y235" s="9">
        <v>38421</v>
      </c>
      <c r="Z235" s="9">
        <v>5</v>
      </c>
    </row>
    <row r="236" spans="1:26" x14ac:dyDescent="0.25">
      <c r="A236" s="9" t="s">
        <v>875</v>
      </c>
      <c r="B236" s="9" t="s">
        <v>872</v>
      </c>
      <c r="C236" s="8" t="str">
        <f>INDEX(calendrier!$C$3:$BC$23,MATCH(B236,calendrier!$B$3:$B$23,0),MATCH(A236,calendrier!$C$2:$BC$2,0))</f>
        <v>Vert</v>
      </c>
      <c r="D236" s="9" t="s">
        <v>135</v>
      </c>
      <c r="E236" s="9">
        <v>5</v>
      </c>
      <c r="F236" s="9" t="str">
        <f>VLOOKUP(D236,référence!$A:$C,3,FALSE)</f>
        <v>UB basmati 130g UK</v>
      </c>
      <c r="I236" s="9">
        <v>54600</v>
      </c>
      <c r="J236" s="9">
        <f t="shared" si="15"/>
        <v>50985</v>
      </c>
      <c r="K236" s="9">
        <f t="shared" si="16"/>
        <v>3615</v>
      </c>
      <c r="L236" s="9">
        <v>8977</v>
      </c>
      <c r="M236" s="9">
        <v>18</v>
      </c>
      <c r="N236" s="9">
        <v>8724</v>
      </c>
      <c r="O236" s="11">
        <f t="shared" si="17"/>
        <v>2.818313467750919E-2</v>
      </c>
      <c r="P236" s="9">
        <v>19243</v>
      </c>
      <c r="Q236" s="9">
        <v>47</v>
      </c>
      <c r="R236" s="9">
        <v>19565</v>
      </c>
      <c r="S236" s="11">
        <f t="shared" si="18"/>
        <v>-1.6733357584576211E-2</v>
      </c>
      <c r="T236" s="9">
        <v>22987</v>
      </c>
      <c r="U236" s="9">
        <v>14</v>
      </c>
      <c r="V236" s="9">
        <v>22696</v>
      </c>
      <c r="W236" s="11">
        <f t="shared" si="19"/>
        <v>1.2659329186061687E-2</v>
      </c>
      <c r="X236" s="9">
        <v>0</v>
      </c>
      <c r="Y236" s="9">
        <v>51073</v>
      </c>
      <c r="Z236" s="9">
        <v>5</v>
      </c>
    </row>
    <row r="237" spans="1:26" x14ac:dyDescent="0.25">
      <c r="A237" s="9" t="s">
        <v>875</v>
      </c>
      <c r="B237" s="9" t="s">
        <v>872</v>
      </c>
      <c r="C237" s="8" t="str">
        <f>INDEX(calendrier!$C$3:$BC$23,MATCH(B237,calendrier!$B$3:$B$23,0),MATCH(A237,calendrier!$C$2:$BC$2,0))</f>
        <v>Vert</v>
      </c>
      <c r="D237" s="9" t="s">
        <v>437</v>
      </c>
      <c r="E237" s="9">
        <v>6</v>
      </c>
      <c r="F237" s="9" t="str">
        <f>VLOOKUP(D237,référence!$A:$C,3,FALSE)</f>
        <v>UB méditerranien</v>
      </c>
      <c r="I237" s="9">
        <v>10752</v>
      </c>
      <c r="J237" s="9">
        <f t="shared" si="15"/>
        <v>338</v>
      </c>
      <c r="K237" s="9">
        <f t="shared" si="16"/>
        <v>10414</v>
      </c>
      <c r="L237" s="9">
        <v>407</v>
      </c>
      <c r="M237" s="9">
        <v>7</v>
      </c>
      <c r="N237" s="9">
        <v>338</v>
      </c>
      <c r="O237" s="11">
        <f t="shared" si="17"/>
        <v>0.16953316953316952</v>
      </c>
      <c r="P237" s="9">
        <v>0</v>
      </c>
      <c r="Q237" s="9">
        <v>0</v>
      </c>
      <c r="R237" s="9">
        <v>0</v>
      </c>
      <c r="S237" s="11" t="str">
        <f t="shared" si="18"/>
        <v/>
      </c>
      <c r="T237" s="9">
        <v>0</v>
      </c>
      <c r="U237" s="9">
        <v>0</v>
      </c>
      <c r="V237" s="9">
        <v>0</v>
      </c>
      <c r="W237" s="11" t="str">
        <f t="shared" si="19"/>
        <v/>
      </c>
      <c r="X237" s="9">
        <v>0</v>
      </c>
    </row>
    <row r="238" spans="1:26" x14ac:dyDescent="0.25">
      <c r="A238" s="9" t="s">
        <v>39</v>
      </c>
      <c r="B238" s="9" t="s">
        <v>872</v>
      </c>
      <c r="C238" s="8" t="str">
        <f>INDEX(calendrier!$C$3:$BC$23,MATCH(B238,calendrier!$B$3:$B$23,0),MATCH(A238,calendrier!$C$2:$BC$2,0))</f>
        <v>Vert</v>
      </c>
      <c r="D238" s="9" t="s">
        <v>365</v>
      </c>
      <c r="E238" s="9">
        <v>7</v>
      </c>
      <c r="F238" s="9" t="str">
        <f>VLOOKUP(D238,référence!$A:$C,3,FALSE)</f>
        <v>UB méditerranien</v>
      </c>
      <c r="I238" s="9">
        <v>56064</v>
      </c>
      <c r="J238" s="9">
        <f t="shared" si="15"/>
        <v>1180</v>
      </c>
      <c r="K238" s="9">
        <f t="shared" si="16"/>
        <v>54884</v>
      </c>
      <c r="L238" s="9">
        <v>0</v>
      </c>
      <c r="M238" s="9">
        <v>0</v>
      </c>
      <c r="N238" s="9">
        <v>0</v>
      </c>
      <c r="O238" s="11" t="str">
        <f t="shared" si="17"/>
        <v/>
      </c>
      <c r="P238" s="9">
        <v>0</v>
      </c>
      <c r="Q238" s="9">
        <v>0</v>
      </c>
      <c r="R238" s="9">
        <v>0</v>
      </c>
      <c r="S238" s="11" t="str">
        <f t="shared" si="18"/>
        <v/>
      </c>
      <c r="T238" s="9">
        <v>1378</v>
      </c>
      <c r="U238" s="9">
        <v>8</v>
      </c>
      <c r="V238" s="9">
        <v>1180</v>
      </c>
      <c r="W238" s="11">
        <f t="shared" si="19"/>
        <v>0.14368650217706821</v>
      </c>
      <c r="X238" s="9">
        <v>0</v>
      </c>
    </row>
    <row r="239" spans="1:26" x14ac:dyDescent="0.25">
      <c r="A239" s="9" t="s">
        <v>39</v>
      </c>
      <c r="B239" s="9" t="s">
        <v>18</v>
      </c>
      <c r="C239" s="8" t="str">
        <f>INDEX(calendrier!$C$3:$BC$23,MATCH(B239,calendrier!$B$3:$B$23,0),MATCH(A239,calendrier!$C$2:$BC$2,0))</f>
        <v>Rouge</v>
      </c>
      <c r="D239" s="9" t="s">
        <v>437</v>
      </c>
      <c r="E239" s="9">
        <v>6</v>
      </c>
      <c r="F239" s="9" t="str">
        <f>VLOOKUP(D239,référence!$A:$C,3,FALSE)</f>
        <v>UB méditerranien</v>
      </c>
      <c r="I239" s="9">
        <v>10414</v>
      </c>
      <c r="J239" s="9">
        <f t="shared" si="15"/>
        <v>10341</v>
      </c>
      <c r="K239" s="9">
        <f t="shared" si="16"/>
        <v>73</v>
      </c>
      <c r="L239" s="9">
        <v>3295</v>
      </c>
      <c r="M239" s="9">
        <v>3</v>
      </c>
      <c r="N239" s="9">
        <v>3229</v>
      </c>
      <c r="O239" s="11">
        <f t="shared" si="17"/>
        <v>2.0030349013657057E-2</v>
      </c>
      <c r="P239" s="9">
        <v>7187</v>
      </c>
      <c r="Q239" s="9">
        <v>50</v>
      </c>
      <c r="R239" s="9">
        <v>7112</v>
      </c>
      <c r="S239" s="11">
        <f t="shared" si="18"/>
        <v>1.0435508557117017E-2</v>
      </c>
      <c r="T239" s="9">
        <v>0</v>
      </c>
      <c r="U239" s="9">
        <v>0</v>
      </c>
      <c r="V239" s="9">
        <v>0</v>
      </c>
      <c r="W239" s="11" t="str">
        <f t="shared" si="19"/>
        <v/>
      </c>
      <c r="X239" s="9">
        <v>0</v>
      </c>
    </row>
    <row r="240" spans="1:26" x14ac:dyDescent="0.25">
      <c r="A240" s="9" t="s">
        <v>39</v>
      </c>
      <c r="B240" s="9" t="s">
        <v>18</v>
      </c>
      <c r="C240" s="8" t="str">
        <f>INDEX(calendrier!$C$3:$BC$23,MATCH(B240,calendrier!$B$3:$B$23,0),MATCH(A240,calendrier!$C$2:$BC$2,0))</f>
        <v>Rouge</v>
      </c>
      <c r="D240" s="9" t="s">
        <v>365</v>
      </c>
      <c r="E240" s="9">
        <v>7</v>
      </c>
      <c r="F240" s="9" t="str">
        <f>VLOOKUP(D240,référence!$A:$C,3,FALSE)</f>
        <v>UB méditerranien</v>
      </c>
      <c r="I240" s="9">
        <v>54884</v>
      </c>
      <c r="J240" s="9">
        <f t="shared" si="15"/>
        <v>54571</v>
      </c>
      <c r="K240" s="9">
        <f t="shared" si="16"/>
        <v>313</v>
      </c>
      <c r="L240" s="9">
        <v>9978</v>
      </c>
      <c r="M240" s="9">
        <v>9</v>
      </c>
      <c r="N240" s="9">
        <v>9952</v>
      </c>
      <c r="O240" s="11">
        <f t="shared" si="17"/>
        <v>2.605732611745841E-3</v>
      </c>
      <c r="P240" s="9">
        <v>20819</v>
      </c>
      <c r="Q240" s="9">
        <v>113</v>
      </c>
      <c r="R240" s="9">
        <v>20780</v>
      </c>
      <c r="S240" s="11">
        <f t="shared" si="18"/>
        <v>1.8732888227100245E-3</v>
      </c>
      <c r="T240" s="9">
        <v>23988</v>
      </c>
      <c r="U240" s="9">
        <v>163</v>
      </c>
      <c r="V240" s="9">
        <v>23839</v>
      </c>
      <c r="W240" s="11">
        <f t="shared" si="19"/>
        <v>6.2114390528597635E-3</v>
      </c>
      <c r="X240" s="9">
        <v>0</v>
      </c>
    </row>
    <row r="241" spans="1:26" x14ac:dyDescent="0.25">
      <c r="A241" s="9" t="s">
        <v>39</v>
      </c>
      <c r="B241" s="9" t="s">
        <v>18</v>
      </c>
      <c r="C241" s="8" t="str">
        <f>INDEX(calendrier!$C$3:$BC$23,MATCH(B241,calendrier!$B$3:$B$23,0),MATCH(A241,calendrier!$C$2:$BC$2,0))</f>
        <v>Rouge</v>
      </c>
      <c r="D241" s="9" t="s">
        <v>152</v>
      </c>
      <c r="E241" s="9">
        <v>8</v>
      </c>
      <c r="F241" s="9" t="str">
        <f>VLOOKUP(D241,référence!$A:$C,3,FALSE)</f>
        <v>UB méditerranien</v>
      </c>
      <c r="I241" s="9">
        <v>24576</v>
      </c>
      <c r="J241" s="9">
        <f t="shared" si="15"/>
        <v>18885</v>
      </c>
      <c r="K241" s="9">
        <f t="shared" si="16"/>
        <v>5691</v>
      </c>
      <c r="L241" s="9">
        <v>4081</v>
      </c>
      <c r="M241" s="9">
        <v>13</v>
      </c>
      <c r="N241" s="9">
        <v>4071</v>
      </c>
      <c r="O241" s="11">
        <f t="shared" si="17"/>
        <v>2.4503798088703751E-3</v>
      </c>
      <c r="P241" s="9">
        <v>4209</v>
      </c>
      <c r="Q241" s="9">
        <v>58</v>
      </c>
      <c r="R241" s="9">
        <v>4119</v>
      </c>
      <c r="S241" s="11">
        <f t="shared" si="18"/>
        <v>2.1382751247327157E-2</v>
      </c>
      <c r="T241" s="9">
        <v>10746</v>
      </c>
      <c r="U241" s="9">
        <v>66</v>
      </c>
      <c r="V241" s="9">
        <v>10695</v>
      </c>
      <c r="W241" s="11">
        <f t="shared" si="19"/>
        <v>4.7459519821328863E-3</v>
      </c>
      <c r="X241" s="9">
        <v>0</v>
      </c>
    </row>
    <row r="242" spans="1:26" x14ac:dyDescent="0.25">
      <c r="A242" s="9" t="s">
        <v>39</v>
      </c>
      <c r="B242" s="9" t="s">
        <v>876</v>
      </c>
      <c r="C242" s="8" t="str">
        <f>INDEX(calendrier!$C$3:$BC$23,MATCH(B242,calendrier!$B$3:$B$23,0),MATCH(A242,calendrier!$C$2:$BC$2,0))</f>
        <v>Bleu</v>
      </c>
      <c r="D242" s="9" t="s">
        <v>152</v>
      </c>
      <c r="E242" s="9">
        <v>8</v>
      </c>
      <c r="F242" s="9" t="str">
        <f>VLOOKUP(D242,référence!$A:$C,3,FALSE)</f>
        <v>UB méditerranien</v>
      </c>
      <c r="I242" s="9">
        <v>5691</v>
      </c>
      <c r="J242" s="9">
        <f t="shared" si="15"/>
        <v>5634</v>
      </c>
      <c r="K242" s="9">
        <f t="shared" si="16"/>
        <v>57</v>
      </c>
      <c r="L242" s="9">
        <v>2054</v>
      </c>
      <c r="M242" s="9">
        <v>6</v>
      </c>
      <c r="N242" s="9">
        <v>2040</v>
      </c>
      <c r="O242" s="11">
        <f t="shared" si="17"/>
        <v>6.815968841285297E-3</v>
      </c>
      <c r="P242" s="9">
        <v>0</v>
      </c>
      <c r="Q242" s="9">
        <v>0</v>
      </c>
      <c r="R242" s="9">
        <v>0</v>
      </c>
      <c r="S242" s="11" t="str">
        <f t="shared" si="18"/>
        <v/>
      </c>
      <c r="T242" s="9">
        <v>3599</v>
      </c>
      <c r="U242" s="9">
        <v>4</v>
      </c>
      <c r="V242" s="9">
        <v>3594</v>
      </c>
      <c r="W242" s="11">
        <f t="shared" si="19"/>
        <v>1.3892747985551543E-3</v>
      </c>
      <c r="X242" s="9">
        <v>0</v>
      </c>
    </row>
    <row r="243" spans="1:26" x14ac:dyDescent="0.25">
      <c r="A243" s="9" t="s">
        <v>39</v>
      </c>
      <c r="B243" s="9" t="s">
        <v>876</v>
      </c>
      <c r="C243" s="8" t="str">
        <f>INDEX(calendrier!$C$3:$BC$23,MATCH(B243,calendrier!$B$3:$B$23,0),MATCH(A243,calendrier!$C$2:$BC$2,0))</f>
        <v>Bleu</v>
      </c>
      <c r="D243" s="9" t="s">
        <v>461</v>
      </c>
      <c r="E243" s="9">
        <v>9</v>
      </c>
      <c r="F243" s="9" t="str">
        <f>VLOOKUP(D243,référence!$A:$C,3,FALSE)</f>
        <v>UB méditerranien</v>
      </c>
      <c r="I243" s="9">
        <v>27648</v>
      </c>
      <c r="J243" s="9">
        <f t="shared" si="15"/>
        <v>25186</v>
      </c>
      <c r="K243" s="9">
        <f t="shared" si="16"/>
        <v>2462</v>
      </c>
      <c r="L243" s="9">
        <v>6444</v>
      </c>
      <c r="M243" s="9">
        <v>34</v>
      </c>
      <c r="N243" s="9">
        <v>6391</v>
      </c>
      <c r="O243" s="11">
        <f t="shared" si="17"/>
        <v>8.2247051520794538E-3</v>
      </c>
      <c r="P243" s="9">
        <v>8398</v>
      </c>
      <c r="Q243" s="9">
        <v>150</v>
      </c>
      <c r="R243" s="9">
        <v>8198</v>
      </c>
      <c r="S243" s="11">
        <f t="shared" si="18"/>
        <v>2.3815194093831864E-2</v>
      </c>
      <c r="T243" s="9">
        <v>10683</v>
      </c>
      <c r="U243" s="9">
        <v>29</v>
      </c>
      <c r="V243" s="9">
        <v>10597</v>
      </c>
      <c r="W243" s="11">
        <f t="shared" si="19"/>
        <v>8.0501731723298699E-3</v>
      </c>
      <c r="X243" s="9">
        <v>8</v>
      </c>
    </row>
    <row r="244" spans="1:26" x14ac:dyDescent="0.25">
      <c r="A244" s="9" t="s">
        <v>39</v>
      </c>
      <c r="B244" s="9" t="s">
        <v>876</v>
      </c>
      <c r="C244" s="8" t="str">
        <f>INDEX(calendrier!$C$3:$BC$23,MATCH(B244,calendrier!$B$3:$B$23,0),MATCH(A244,calendrier!$C$2:$BC$2,0))</f>
        <v>Bleu</v>
      </c>
      <c r="D244" s="9" t="s">
        <v>400</v>
      </c>
      <c r="E244" s="9">
        <v>10</v>
      </c>
      <c r="F244" s="9" t="str">
        <f>VLOOKUP(D244,référence!$A:$C,3,FALSE)</f>
        <v>UB méditerranien</v>
      </c>
      <c r="I244" s="9">
        <v>106752</v>
      </c>
      <c r="J244" s="9">
        <f t="shared" si="15"/>
        <v>23593</v>
      </c>
      <c r="K244" s="9">
        <f t="shared" si="16"/>
        <v>83159</v>
      </c>
      <c r="L244" s="9">
        <v>1143</v>
      </c>
      <c r="M244" s="9">
        <v>6</v>
      </c>
      <c r="N244" s="9">
        <v>1117</v>
      </c>
      <c r="O244" s="11">
        <f t="shared" si="17"/>
        <v>2.2747156605424323E-2</v>
      </c>
      <c r="P244" s="9">
        <v>11905</v>
      </c>
      <c r="Q244" s="9">
        <v>79</v>
      </c>
      <c r="R244" s="9">
        <v>11791</v>
      </c>
      <c r="S244" s="11">
        <f t="shared" si="18"/>
        <v>9.5758084838303229E-3</v>
      </c>
      <c r="T244" s="9">
        <v>10771</v>
      </c>
      <c r="U244" s="9">
        <v>42</v>
      </c>
      <c r="V244" s="9">
        <v>10685</v>
      </c>
      <c r="W244" s="11">
        <f t="shared" si="19"/>
        <v>7.9844025624361704E-3</v>
      </c>
      <c r="X244" s="9">
        <v>2</v>
      </c>
    </row>
    <row r="245" spans="1:26" x14ac:dyDescent="0.25">
      <c r="A245" s="9" t="s">
        <v>39</v>
      </c>
      <c r="B245" s="9" t="s">
        <v>20</v>
      </c>
      <c r="C245" s="8" t="str">
        <f>INDEX(calendrier!$C$3:$BC$23,MATCH(B245,calendrier!$B$3:$B$23,0),MATCH(A245,calendrier!$C$2:$BC$2,0))</f>
        <v>Vert</v>
      </c>
      <c r="D245" s="9" t="s">
        <v>400</v>
      </c>
      <c r="E245" s="9">
        <v>10</v>
      </c>
      <c r="F245" s="9" t="str">
        <f>VLOOKUP(D245,référence!$A:$C,3,FALSE)</f>
        <v>UB méditerranien</v>
      </c>
      <c r="I245" s="9">
        <v>83159</v>
      </c>
      <c r="J245" s="9">
        <f t="shared" si="15"/>
        <v>70737</v>
      </c>
      <c r="K245" s="9">
        <f t="shared" si="16"/>
        <v>12422</v>
      </c>
      <c r="L245" s="9">
        <v>12388</v>
      </c>
      <c r="M245" s="9">
        <v>53</v>
      </c>
      <c r="N245" s="9">
        <v>12239</v>
      </c>
      <c r="O245" s="11">
        <f t="shared" si="17"/>
        <v>1.2027768808524379E-2</v>
      </c>
      <c r="P245" s="9">
        <v>25880</v>
      </c>
      <c r="Q245" s="9">
        <v>86</v>
      </c>
      <c r="R245" s="9">
        <v>25540</v>
      </c>
      <c r="S245" s="11">
        <f t="shared" si="18"/>
        <v>1.3137557959814529E-2</v>
      </c>
      <c r="T245" s="9">
        <v>33196</v>
      </c>
      <c r="U245" s="9">
        <v>126</v>
      </c>
      <c r="V245" s="9">
        <v>32958</v>
      </c>
      <c r="W245" s="11">
        <f t="shared" si="19"/>
        <v>7.169538498614291E-3</v>
      </c>
      <c r="X245" s="9">
        <v>2</v>
      </c>
    </row>
    <row r="246" spans="1:26" x14ac:dyDescent="0.25">
      <c r="A246" s="9" t="s">
        <v>39</v>
      </c>
      <c r="B246" s="9" t="s">
        <v>21</v>
      </c>
      <c r="C246" s="8" t="str">
        <f>INDEX(calendrier!$C$3:$BC$23,MATCH(B246,calendrier!$B$3:$B$23,0),MATCH(A246,calendrier!$C$2:$BC$2,0))</f>
        <v>Rouge</v>
      </c>
      <c r="D246" s="9" t="s">
        <v>400</v>
      </c>
      <c r="E246" s="9">
        <v>10</v>
      </c>
      <c r="F246" s="9" t="str">
        <f>VLOOKUP(D246,référence!$A:$C,3,FALSE)</f>
        <v>UB méditerranien</v>
      </c>
      <c r="I246" s="9">
        <v>12422</v>
      </c>
      <c r="J246" s="9">
        <f t="shared" si="15"/>
        <v>9240</v>
      </c>
      <c r="K246" s="9">
        <f t="shared" si="16"/>
        <v>3182</v>
      </c>
      <c r="L246" s="9">
        <v>2394</v>
      </c>
      <c r="M246" s="9">
        <v>33</v>
      </c>
      <c r="N246" s="9">
        <v>2379</v>
      </c>
      <c r="O246" s="11">
        <f t="shared" si="17"/>
        <v>6.2656641604010022E-3</v>
      </c>
      <c r="P246" s="9">
        <v>3216</v>
      </c>
      <c r="Q246" s="9">
        <v>8</v>
      </c>
      <c r="R246" s="9">
        <v>3105</v>
      </c>
      <c r="S246" s="11">
        <f t="shared" si="18"/>
        <v>3.4514925373134331E-2</v>
      </c>
      <c r="T246" s="9">
        <v>3795</v>
      </c>
      <c r="U246" s="9">
        <v>29</v>
      </c>
      <c r="V246" s="9">
        <v>3756</v>
      </c>
      <c r="W246" s="11">
        <f t="shared" si="19"/>
        <v>1.0276679841897233E-2</v>
      </c>
      <c r="X246" s="9">
        <v>0</v>
      </c>
      <c r="Y246" s="9">
        <v>221639</v>
      </c>
      <c r="Z246" s="9">
        <v>18</v>
      </c>
    </row>
    <row r="247" spans="1:26" x14ac:dyDescent="0.25">
      <c r="A247" s="9" t="s">
        <v>39</v>
      </c>
      <c r="B247" s="9" t="s">
        <v>21</v>
      </c>
      <c r="C247" s="8" t="str">
        <f>INDEX(calendrier!$C$3:$BC$23,MATCH(B247,calendrier!$B$3:$B$23,0),MATCH(A247,calendrier!$C$2:$BC$2,0))</f>
        <v>Rouge</v>
      </c>
      <c r="D247" s="9" t="s">
        <v>799</v>
      </c>
      <c r="E247" s="9">
        <v>11</v>
      </c>
      <c r="F247" s="9" t="str">
        <f>VLOOKUP(D247,référence!$A:$C,3,FALSE)</f>
        <v>UB tomate olive</v>
      </c>
      <c r="I247" s="9">
        <v>13824</v>
      </c>
      <c r="J247" s="9">
        <f t="shared" si="15"/>
        <v>13964</v>
      </c>
      <c r="K247" s="9">
        <f t="shared" si="16"/>
        <v>-140</v>
      </c>
      <c r="L247" s="9">
        <v>0</v>
      </c>
      <c r="M247" s="9">
        <v>0</v>
      </c>
      <c r="N247" s="9">
        <v>0</v>
      </c>
      <c r="O247" s="11" t="str">
        <f t="shared" si="17"/>
        <v/>
      </c>
      <c r="P247" s="9">
        <v>7365</v>
      </c>
      <c r="Q247" s="9">
        <v>17</v>
      </c>
      <c r="R247" s="9">
        <v>6959</v>
      </c>
      <c r="S247" s="11">
        <f t="shared" si="18"/>
        <v>5.512559402579769E-2</v>
      </c>
      <c r="T247" s="9">
        <v>7165</v>
      </c>
      <c r="U247" s="9">
        <v>54</v>
      </c>
      <c r="V247" s="9">
        <v>7005</v>
      </c>
      <c r="W247" s="11">
        <f t="shared" si="19"/>
        <v>2.2330774598743892E-2</v>
      </c>
      <c r="X247" s="9">
        <v>1</v>
      </c>
    </row>
    <row r="248" spans="1:26" x14ac:dyDescent="0.25">
      <c r="A248" s="9" t="s">
        <v>39</v>
      </c>
      <c r="B248" s="9" t="s">
        <v>21</v>
      </c>
      <c r="C248" s="8" t="str">
        <f>INDEX(calendrier!$C$3:$BC$23,MATCH(B248,calendrier!$B$3:$B$23,0),MATCH(A248,calendrier!$C$2:$BC$2,0))</f>
        <v>Rouge</v>
      </c>
      <c r="D248" s="9" t="s">
        <v>789</v>
      </c>
      <c r="E248" s="9">
        <v>12</v>
      </c>
      <c r="F248" s="9" t="str">
        <f>VLOOKUP(D248,référence!$A:$C,3,FALSE)</f>
        <v>UB tomate olive</v>
      </c>
      <c r="I248" s="9">
        <v>6144</v>
      </c>
      <c r="J248" s="9">
        <f t="shared" si="15"/>
        <v>5662</v>
      </c>
      <c r="K248" s="9">
        <f t="shared" si="16"/>
        <v>482</v>
      </c>
      <c r="L248" s="9">
        <v>0</v>
      </c>
      <c r="M248" s="9">
        <v>0</v>
      </c>
      <c r="N248" s="9">
        <v>0</v>
      </c>
      <c r="O248" s="11" t="str">
        <f t="shared" si="17"/>
        <v/>
      </c>
      <c r="P248" s="9">
        <v>2787</v>
      </c>
      <c r="Q248" s="9">
        <v>1</v>
      </c>
      <c r="R248" s="9">
        <v>2781</v>
      </c>
      <c r="S248" s="11">
        <f t="shared" si="18"/>
        <v>2.1528525296017221E-3</v>
      </c>
      <c r="T248" s="9">
        <v>2885</v>
      </c>
      <c r="U248" s="9">
        <v>12</v>
      </c>
      <c r="V248" s="9">
        <v>2881</v>
      </c>
      <c r="W248" s="11">
        <f t="shared" si="19"/>
        <v>1.3864818024263432E-3</v>
      </c>
      <c r="X248" s="9">
        <v>0</v>
      </c>
      <c r="Y248" s="9">
        <v>20148</v>
      </c>
      <c r="Z248" s="9">
        <v>2</v>
      </c>
    </row>
    <row r="249" spans="1:26" x14ac:dyDescent="0.25">
      <c r="A249" s="9" t="s">
        <v>39</v>
      </c>
      <c r="B249" s="9" t="s">
        <v>26</v>
      </c>
      <c r="C249" s="8" t="str">
        <f>INDEX(calendrier!$C$3:$BC$23,MATCH(B249,calendrier!$B$3:$B$23,0),MATCH(A249,calendrier!$C$2:$BC$2,0))</f>
        <v>Vert</v>
      </c>
      <c r="D249" s="9" t="s">
        <v>757</v>
      </c>
      <c r="E249" s="9">
        <v>13</v>
      </c>
      <c r="F249" s="9" t="str">
        <f>VLOOKUP(D249,référence!$A:$C,3,FALSE)</f>
        <v>UB tomate olive</v>
      </c>
      <c r="I249" s="9">
        <v>129024</v>
      </c>
      <c r="J249" s="9">
        <f t="shared" si="15"/>
        <v>67312</v>
      </c>
      <c r="K249" s="9">
        <f t="shared" si="16"/>
        <v>61712</v>
      </c>
      <c r="L249" s="9">
        <v>21691</v>
      </c>
      <c r="M249" s="9">
        <v>406</v>
      </c>
      <c r="N249" s="9">
        <v>21223</v>
      </c>
      <c r="O249" s="11">
        <f t="shared" si="17"/>
        <v>2.1575768752016965E-2</v>
      </c>
      <c r="P249" s="9">
        <v>26484</v>
      </c>
      <c r="Q249" s="9">
        <v>244</v>
      </c>
      <c r="R249" s="9">
        <v>26068</v>
      </c>
      <c r="S249" s="11">
        <f t="shared" si="18"/>
        <v>1.5707597039722097E-2</v>
      </c>
      <c r="T249" s="9">
        <v>20355</v>
      </c>
      <c r="U249" s="9">
        <v>701</v>
      </c>
      <c r="V249" s="9">
        <v>20021</v>
      </c>
      <c r="W249" s="11">
        <f t="shared" si="19"/>
        <v>1.6408744780152296E-2</v>
      </c>
      <c r="X249" s="9">
        <v>11</v>
      </c>
    </row>
    <row r="250" spans="1:26" x14ac:dyDescent="0.25">
      <c r="A250" s="9" t="s">
        <v>39</v>
      </c>
      <c r="B250" s="9" t="s">
        <v>27</v>
      </c>
      <c r="C250" s="8" t="str">
        <f>INDEX(calendrier!$C$3:$BC$23,MATCH(B250,calendrier!$B$3:$B$23,0),MATCH(A250,calendrier!$C$2:$BC$2,0))</f>
        <v>Bleu</v>
      </c>
      <c r="D250" s="9" t="s">
        <v>757</v>
      </c>
      <c r="E250" s="9">
        <v>13</v>
      </c>
      <c r="F250" s="9" t="str">
        <f>VLOOKUP(D250,référence!$A:$C,3,FALSE)</f>
        <v>UB tomate olive</v>
      </c>
      <c r="I250" s="9">
        <v>61712</v>
      </c>
      <c r="J250" s="9">
        <f t="shared" si="15"/>
        <v>58648</v>
      </c>
      <c r="K250" s="9">
        <f t="shared" si="16"/>
        <v>3064</v>
      </c>
      <c r="L250" s="9">
        <v>16165</v>
      </c>
      <c r="M250" s="9">
        <v>289</v>
      </c>
      <c r="N250" s="9">
        <v>15863</v>
      </c>
      <c r="O250" s="11">
        <f t="shared" si="17"/>
        <v>1.8682338385400558E-2</v>
      </c>
      <c r="P250" s="9">
        <v>24011</v>
      </c>
      <c r="Q250" s="9">
        <v>148</v>
      </c>
      <c r="R250" s="9">
        <v>24011</v>
      </c>
      <c r="S250" s="11">
        <f t="shared" si="18"/>
        <v>0</v>
      </c>
      <c r="T250" s="9">
        <v>18918</v>
      </c>
      <c r="U250" s="9">
        <v>281</v>
      </c>
      <c r="V250" s="9">
        <v>18774</v>
      </c>
      <c r="W250" s="11">
        <f t="shared" si="19"/>
        <v>7.6117982873453857E-3</v>
      </c>
      <c r="X250" s="9">
        <v>11</v>
      </c>
    </row>
    <row r="251" spans="1:26" x14ac:dyDescent="0.25">
      <c r="A251" s="9" t="s">
        <v>39</v>
      </c>
      <c r="B251" s="9" t="s">
        <v>28</v>
      </c>
      <c r="C251" s="8" t="str">
        <f>INDEX(calendrier!$C$3:$BC$23,MATCH(B251,calendrier!$B$3:$B$23,0),MATCH(A251,calendrier!$C$2:$BC$2,0))</f>
        <v>Rouge</v>
      </c>
      <c r="D251" s="9" t="s">
        <v>757</v>
      </c>
      <c r="E251" s="9">
        <v>13</v>
      </c>
      <c r="F251" s="9" t="str">
        <f>VLOOKUP(D251,référence!$A:$C,3,FALSE)</f>
        <v>UB tomate olive</v>
      </c>
      <c r="I251" s="9">
        <v>3064</v>
      </c>
      <c r="J251" s="9">
        <f t="shared" si="15"/>
        <v>12959</v>
      </c>
      <c r="K251" s="9">
        <f t="shared" si="16"/>
        <v>-9895</v>
      </c>
      <c r="L251" s="9">
        <v>4448</v>
      </c>
      <c r="M251" s="9">
        <v>41</v>
      </c>
      <c r="N251" s="9">
        <v>4435</v>
      </c>
      <c r="O251" s="11">
        <f t="shared" si="17"/>
        <v>2.9226618705035972E-3</v>
      </c>
      <c r="P251" s="9">
        <v>4680</v>
      </c>
      <c r="Q251" s="9">
        <v>36</v>
      </c>
      <c r="R251" s="9">
        <v>4649</v>
      </c>
      <c r="S251" s="11">
        <f t="shared" si="18"/>
        <v>6.6239316239316238E-3</v>
      </c>
      <c r="T251" s="9">
        <v>3881</v>
      </c>
      <c r="U251" s="9">
        <v>31</v>
      </c>
      <c r="V251" s="9">
        <v>3875</v>
      </c>
      <c r="W251" s="11">
        <f t="shared" si="19"/>
        <v>1.5459933006956969E-3</v>
      </c>
      <c r="X251" s="9">
        <v>5</v>
      </c>
      <c r="Y251" s="9">
        <v>140390</v>
      </c>
      <c r="Z251" s="9">
        <v>15</v>
      </c>
    </row>
    <row r="252" spans="1:26" x14ac:dyDescent="0.25">
      <c r="A252" s="9" t="s">
        <v>39</v>
      </c>
      <c r="B252" s="9" t="s">
        <v>28</v>
      </c>
      <c r="C252" s="8" t="str">
        <f>INDEX(calendrier!$C$3:$BC$23,MATCH(B252,calendrier!$B$3:$B$23,0),MATCH(A252,calendrier!$C$2:$BC$2,0))</f>
        <v>Rouge</v>
      </c>
      <c r="D252" s="9" t="s">
        <v>493</v>
      </c>
      <c r="E252" s="9">
        <v>14</v>
      </c>
      <c r="F252" s="9" t="str">
        <f>VLOOKUP(D252,référence!$A:$C,3,FALSE)</f>
        <v>UB risi bisi</v>
      </c>
      <c r="I252" s="9">
        <v>12288</v>
      </c>
      <c r="J252" s="9">
        <f t="shared" si="15"/>
        <v>12808</v>
      </c>
      <c r="K252" s="9">
        <f t="shared" si="16"/>
        <v>-520</v>
      </c>
      <c r="L252" s="9">
        <v>4430</v>
      </c>
      <c r="M252" s="9">
        <v>51</v>
      </c>
      <c r="N252" s="9">
        <v>4328</v>
      </c>
      <c r="O252" s="11">
        <f t="shared" si="17"/>
        <v>2.3024830699774266E-2</v>
      </c>
      <c r="P252" s="9">
        <v>4763</v>
      </c>
      <c r="Q252" s="9">
        <v>30</v>
      </c>
      <c r="R252" s="9">
        <v>4677</v>
      </c>
      <c r="S252" s="11">
        <f t="shared" si="18"/>
        <v>1.8055847155154313E-2</v>
      </c>
      <c r="T252" s="9">
        <v>3984</v>
      </c>
      <c r="U252" s="9">
        <v>28</v>
      </c>
      <c r="V252" s="9">
        <v>3803</v>
      </c>
      <c r="W252" s="11">
        <f t="shared" si="19"/>
        <v>4.5431726907630525E-2</v>
      </c>
      <c r="X252" s="9">
        <v>2</v>
      </c>
    </row>
    <row r="253" spans="1:26" x14ac:dyDescent="0.25">
      <c r="A253" s="9" t="s">
        <v>39</v>
      </c>
      <c r="B253" s="9" t="s">
        <v>28</v>
      </c>
      <c r="C253" s="8" t="str">
        <f>INDEX(calendrier!$C$3:$BC$23,MATCH(B253,calendrier!$B$3:$B$23,0),MATCH(A253,calendrier!$C$2:$BC$2,0))</f>
        <v>Rouge</v>
      </c>
      <c r="D253" s="9" t="s">
        <v>455</v>
      </c>
      <c r="E253" s="9">
        <v>15</v>
      </c>
      <c r="F253" s="9" t="str">
        <f>VLOOKUP(D253,référence!$A:$C,3,FALSE)</f>
        <v>UB risi bisi</v>
      </c>
      <c r="I253" s="9">
        <v>40704</v>
      </c>
      <c r="J253" s="9">
        <f t="shared" si="15"/>
        <v>34764</v>
      </c>
      <c r="K253" s="9">
        <f t="shared" si="16"/>
        <v>5940</v>
      </c>
      <c r="L253" s="9">
        <v>10577</v>
      </c>
      <c r="M253" s="9">
        <v>238</v>
      </c>
      <c r="N253" s="9">
        <v>10379</v>
      </c>
      <c r="O253" s="11">
        <f t="shared" si="17"/>
        <v>1.8719863855535597E-2</v>
      </c>
      <c r="P253" s="9">
        <v>12643</v>
      </c>
      <c r="Q253" s="9">
        <v>87</v>
      </c>
      <c r="R253" s="9">
        <v>12534</v>
      </c>
      <c r="S253" s="11">
        <f t="shared" si="18"/>
        <v>8.6213715099264423E-3</v>
      </c>
      <c r="T253" s="9">
        <v>12114</v>
      </c>
      <c r="U253" s="9">
        <v>68</v>
      </c>
      <c r="V253" s="9">
        <v>11851</v>
      </c>
      <c r="W253" s="11">
        <f t="shared" si="19"/>
        <v>2.1710417698530625E-2</v>
      </c>
      <c r="X253" s="9">
        <v>0</v>
      </c>
      <c r="Y253" s="9">
        <v>48406</v>
      </c>
      <c r="Z253" s="9">
        <v>3</v>
      </c>
    </row>
    <row r="254" spans="1:26" x14ac:dyDescent="0.25">
      <c r="A254" s="9" t="s">
        <v>39</v>
      </c>
      <c r="B254" s="9" t="s">
        <v>28</v>
      </c>
      <c r="C254" s="8" t="str">
        <f>INDEX(calendrier!$C$3:$BC$23,MATCH(B254,calendrier!$B$3:$B$23,0),MATCH(A254,calendrier!$C$2:$BC$2,0))</f>
        <v>Rouge</v>
      </c>
      <c r="D254" s="9" t="s">
        <v>425</v>
      </c>
      <c r="E254" s="9">
        <v>16</v>
      </c>
      <c r="F254" s="9" t="str">
        <f>VLOOKUP(D254,référence!$A:$C,3,FALSE)</f>
        <v>UB basmati</v>
      </c>
      <c r="I254" s="9">
        <v>4608</v>
      </c>
      <c r="J254" s="9">
        <f t="shared" si="15"/>
        <v>4488</v>
      </c>
      <c r="K254" s="9">
        <f t="shared" si="16"/>
        <v>120</v>
      </c>
      <c r="L254" s="9">
        <v>0</v>
      </c>
      <c r="M254" s="9">
        <v>0</v>
      </c>
      <c r="N254" s="9">
        <v>0</v>
      </c>
      <c r="O254" s="11" t="str">
        <f t="shared" si="17"/>
        <v/>
      </c>
      <c r="P254" s="9">
        <v>0</v>
      </c>
      <c r="Q254" s="9">
        <v>0</v>
      </c>
      <c r="R254" s="9">
        <v>0</v>
      </c>
      <c r="S254" s="11" t="str">
        <f t="shared" si="18"/>
        <v/>
      </c>
      <c r="T254" s="9">
        <v>4564</v>
      </c>
      <c r="U254" s="9">
        <v>32</v>
      </c>
      <c r="V254" s="9">
        <v>4488</v>
      </c>
      <c r="W254" s="11">
        <f t="shared" si="19"/>
        <v>1.6652059596844872E-2</v>
      </c>
      <c r="X254" s="9">
        <v>4</v>
      </c>
    </row>
    <row r="255" spans="1:26" x14ac:dyDescent="0.25">
      <c r="A255" s="9" t="s">
        <v>39</v>
      </c>
      <c r="B255" s="9" t="s">
        <v>28</v>
      </c>
      <c r="C255" s="8" t="str">
        <f>INDEX(calendrier!$C$3:$BC$23,MATCH(B255,calendrier!$B$3:$B$23,0),MATCH(A255,calendrier!$C$2:$BC$2,0))</f>
        <v>Rouge</v>
      </c>
      <c r="D255" s="9" t="s">
        <v>381</v>
      </c>
      <c r="E255" s="9">
        <v>17</v>
      </c>
      <c r="F255" s="9" t="str">
        <f>VLOOKUP(D255,référence!$A:$C,3,FALSE)</f>
        <v>UB basmati</v>
      </c>
      <c r="I255" s="9">
        <v>59904</v>
      </c>
      <c r="J255" s="9">
        <f t="shared" si="15"/>
        <v>7843</v>
      </c>
      <c r="K255" s="9">
        <f t="shared" si="16"/>
        <v>52061</v>
      </c>
      <c r="L255" s="9">
        <v>3119</v>
      </c>
      <c r="M255" s="9">
        <v>28</v>
      </c>
      <c r="N255" s="9">
        <v>3093</v>
      </c>
      <c r="O255" s="11">
        <f t="shared" si="17"/>
        <v>8.3360051298493106E-3</v>
      </c>
      <c r="P255" s="9">
        <v>4828</v>
      </c>
      <c r="Q255" s="9">
        <v>18</v>
      </c>
      <c r="R255" s="9">
        <v>4750</v>
      </c>
      <c r="S255" s="11">
        <f t="shared" si="18"/>
        <v>1.6155758077879039E-2</v>
      </c>
      <c r="T255" s="9">
        <v>0</v>
      </c>
      <c r="U255" s="9">
        <v>0</v>
      </c>
      <c r="V255" s="9">
        <v>0</v>
      </c>
      <c r="W255" s="11" t="str">
        <f t="shared" si="19"/>
        <v/>
      </c>
      <c r="X255" s="9">
        <v>0</v>
      </c>
      <c r="Y255" s="9">
        <v>12455</v>
      </c>
      <c r="Z255" s="9">
        <v>2</v>
      </c>
    </row>
    <row r="256" spans="1:26" x14ac:dyDescent="0.25">
      <c r="A256" s="9" t="s">
        <v>40</v>
      </c>
      <c r="B256" s="9" t="s">
        <v>15</v>
      </c>
      <c r="C256" s="8" t="str">
        <f>INDEX(calendrier!$C$3:$BC$23,MATCH(B256,calendrier!$B$3:$B$23,0),MATCH(A256,calendrier!$C$2:$BC$2,0))</f>
        <v>Orange</v>
      </c>
      <c r="D256" s="9" t="s">
        <v>459</v>
      </c>
      <c r="E256" s="9">
        <v>1</v>
      </c>
      <c r="F256" s="9" t="str">
        <f>VLOOKUP(D256,référence!$A:$C,3,FALSE)</f>
        <v>UB basmati FR</v>
      </c>
      <c r="I256" s="9">
        <v>21504</v>
      </c>
      <c r="J256" s="9">
        <f t="shared" si="15"/>
        <v>20802</v>
      </c>
      <c r="K256" s="9">
        <f t="shared" si="16"/>
        <v>702</v>
      </c>
      <c r="L256" s="9">
        <v>6830</v>
      </c>
      <c r="M256" s="9">
        <v>60</v>
      </c>
      <c r="N256" s="9">
        <v>6616</v>
      </c>
      <c r="O256" s="11">
        <f t="shared" si="17"/>
        <v>3.1332357247437777E-2</v>
      </c>
      <c r="P256" s="9">
        <v>7262</v>
      </c>
      <c r="Q256" s="9">
        <v>77</v>
      </c>
      <c r="R256" s="9">
        <v>7112</v>
      </c>
      <c r="S256" s="11">
        <f t="shared" si="18"/>
        <v>2.0655466813549985E-2</v>
      </c>
      <c r="T256" s="9">
        <v>7163</v>
      </c>
      <c r="U256" s="9">
        <v>9</v>
      </c>
      <c r="V256" s="9">
        <v>7074</v>
      </c>
      <c r="W256" s="11">
        <f t="shared" si="19"/>
        <v>1.2424961608264694E-2</v>
      </c>
      <c r="X256" s="9">
        <v>0</v>
      </c>
    </row>
    <row r="257" spans="1:26" x14ac:dyDescent="0.25">
      <c r="A257" s="9" t="s">
        <v>40</v>
      </c>
      <c r="B257" s="9" t="s">
        <v>15</v>
      </c>
      <c r="C257" s="8" t="str">
        <f>INDEX(calendrier!$C$3:$BC$23,MATCH(B257,calendrier!$B$3:$B$23,0),MATCH(A257,calendrier!$C$2:$BC$2,0))</f>
        <v>Orange</v>
      </c>
      <c r="D257" s="9" t="s">
        <v>396</v>
      </c>
      <c r="E257" s="9">
        <v>2</v>
      </c>
      <c r="F257" s="9" t="str">
        <f>VLOOKUP(D257,référence!$A:$C,3,FALSE)</f>
        <v>UB basmati FR</v>
      </c>
      <c r="I257" s="9">
        <v>57600</v>
      </c>
      <c r="J257" s="9">
        <f t="shared" si="15"/>
        <v>57980</v>
      </c>
      <c r="K257" s="9">
        <f t="shared" si="16"/>
        <v>-380</v>
      </c>
      <c r="L257" s="9">
        <v>18269</v>
      </c>
      <c r="M257" s="9">
        <v>86</v>
      </c>
      <c r="N257" s="9">
        <v>18038</v>
      </c>
      <c r="O257" s="11">
        <f t="shared" si="17"/>
        <v>1.2644370244676776E-2</v>
      </c>
      <c r="P257" s="9">
        <v>21083</v>
      </c>
      <c r="Q257" s="9">
        <v>75</v>
      </c>
      <c r="R257" s="9">
        <v>20991</v>
      </c>
      <c r="S257" s="11">
        <f t="shared" si="18"/>
        <v>4.3637053550253761E-3</v>
      </c>
      <c r="T257" s="9">
        <v>19117</v>
      </c>
      <c r="U257" s="9">
        <v>105</v>
      </c>
      <c r="V257" s="9">
        <v>18951</v>
      </c>
      <c r="W257" s="11">
        <f t="shared" si="19"/>
        <v>8.6833708217816611E-3</v>
      </c>
      <c r="X257" s="9">
        <v>0</v>
      </c>
      <c r="Y257" s="9">
        <v>79521</v>
      </c>
      <c r="Z257" s="9">
        <v>12</v>
      </c>
    </row>
    <row r="258" spans="1:26" x14ac:dyDescent="0.25">
      <c r="A258" s="9" t="s">
        <v>40</v>
      </c>
      <c r="B258" s="9" t="s">
        <v>15</v>
      </c>
      <c r="C258" s="8" t="str">
        <f>INDEX(calendrier!$C$3:$BC$23,MATCH(B258,calendrier!$B$3:$B$23,0),MATCH(A258,calendrier!$C$2:$BC$2,0))</f>
        <v>Orange</v>
      </c>
      <c r="D258" s="9" t="s">
        <v>461</v>
      </c>
      <c r="E258" s="9">
        <v>3</v>
      </c>
      <c r="F258" s="9" t="str">
        <f>VLOOKUP(D258,référence!$A:$C,3,FALSE)</f>
        <v>UB méditerranien</v>
      </c>
      <c r="I258" s="9">
        <v>35328</v>
      </c>
      <c r="J258" s="9">
        <f t="shared" si="15"/>
        <v>0</v>
      </c>
      <c r="K258" s="9">
        <f t="shared" si="16"/>
        <v>35328</v>
      </c>
      <c r="L258" s="9">
        <v>0</v>
      </c>
      <c r="M258" s="9">
        <v>0</v>
      </c>
      <c r="N258" s="9">
        <v>0</v>
      </c>
      <c r="O258" s="11" t="str">
        <f t="shared" si="17"/>
        <v/>
      </c>
      <c r="P258" s="9">
        <v>0</v>
      </c>
      <c r="Q258" s="9">
        <v>0</v>
      </c>
      <c r="R258" s="9">
        <v>0</v>
      </c>
      <c r="S258" s="11" t="str">
        <f t="shared" si="18"/>
        <v/>
      </c>
      <c r="T258" s="9">
        <v>0</v>
      </c>
      <c r="U258" s="9">
        <v>0</v>
      </c>
      <c r="V258" s="9">
        <v>0</v>
      </c>
      <c r="W258" s="11" t="str">
        <f t="shared" si="19"/>
        <v/>
      </c>
      <c r="X258" s="9">
        <v>0</v>
      </c>
    </row>
    <row r="259" spans="1:26" x14ac:dyDescent="0.25">
      <c r="A259" s="9" t="s">
        <v>40</v>
      </c>
      <c r="B259" s="9" t="s">
        <v>16</v>
      </c>
      <c r="C259" s="8" t="str">
        <f>INDEX(calendrier!$C$3:$BC$23,MATCH(B259,calendrier!$B$3:$B$23,0),MATCH(A259,calendrier!$C$2:$BC$2,0))</f>
        <v>Vert</v>
      </c>
      <c r="D259" s="9" t="s">
        <v>461</v>
      </c>
      <c r="E259" s="9">
        <v>3</v>
      </c>
      <c r="F259" s="9" t="str">
        <f>VLOOKUP(D259,référence!$A:$C,3,FALSE)</f>
        <v>UB méditerranien</v>
      </c>
      <c r="I259" s="9">
        <v>35328</v>
      </c>
      <c r="J259" s="9">
        <f t="shared" si="15"/>
        <v>34891</v>
      </c>
      <c r="K259" s="9">
        <f t="shared" si="16"/>
        <v>437</v>
      </c>
      <c r="L259" s="9">
        <v>11366</v>
      </c>
      <c r="M259" s="9">
        <v>117</v>
      </c>
      <c r="N259" s="9">
        <v>11113</v>
      </c>
      <c r="O259" s="11">
        <f t="shared" si="17"/>
        <v>2.2259370051029386E-2</v>
      </c>
      <c r="P259" s="9">
        <v>13390</v>
      </c>
      <c r="Q259" s="9">
        <v>125</v>
      </c>
      <c r="R259" s="9">
        <v>13111</v>
      </c>
      <c r="S259" s="11">
        <f t="shared" si="18"/>
        <v>2.0836445108289768E-2</v>
      </c>
      <c r="T259" s="9">
        <v>10863</v>
      </c>
      <c r="U259" s="9">
        <v>43</v>
      </c>
      <c r="V259" s="9">
        <v>10667</v>
      </c>
      <c r="W259" s="11">
        <f t="shared" si="19"/>
        <v>1.8042897910337845E-2</v>
      </c>
      <c r="X259" s="9">
        <v>6</v>
      </c>
    </row>
    <row r="260" spans="1:26" x14ac:dyDescent="0.25">
      <c r="A260" s="9" t="s">
        <v>40</v>
      </c>
      <c r="B260" s="9" t="s">
        <v>16</v>
      </c>
      <c r="C260" s="8" t="str">
        <f>INDEX(calendrier!$C$3:$BC$23,MATCH(B260,calendrier!$B$3:$B$23,0),MATCH(A260,calendrier!$C$2:$BC$2,0))</f>
        <v>Vert</v>
      </c>
      <c r="D260" s="9" t="s">
        <v>400</v>
      </c>
      <c r="E260" s="9">
        <v>4</v>
      </c>
      <c r="F260" s="9" t="str">
        <f>VLOOKUP(D260,référence!$A:$C,3,FALSE)</f>
        <v>UB méditerranien</v>
      </c>
      <c r="I260" s="9">
        <v>129792</v>
      </c>
      <c r="J260" s="9">
        <f t="shared" si="15"/>
        <v>51273</v>
      </c>
      <c r="K260" s="9">
        <f t="shared" si="16"/>
        <v>78519</v>
      </c>
      <c r="L260" s="9">
        <v>11122</v>
      </c>
      <c r="M260" s="9">
        <v>445</v>
      </c>
      <c r="N260" s="9">
        <v>10604</v>
      </c>
      <c r="O260" s="11">
        <f t="shared" si="17"/>
        <v>4.6574357130012588E-2</v>
      </c>
      <c r="P260" s="9">
        <v>18686</v>
      </c>
      <c r="Q260" s="9">
        <v>69</v>
      </c>
      <c r="R260" s="9">
        <v>18590</v>
      </c>
      <c r="S260" s="11">
        <f t="shared" si="18"/>
        <v>5.1375361233008668E-3</v>
      </c>
      <c r="T260" s="9">
        <v>22219</v>
      </c>
      <c r="U260" s="9">
        <v>37</v>
      </c>
      <c r="V260" s="9">
        <v>22079</v>
      </c>
      <c r="W260" s="11">
        <f t="shared" si="19"/>
        <v>6.300913632476709E-3</v>
      </c>
      <c r="X260" s="9">
        <v>10</v>
      </c>
    </row>
    <row r="261" spans="1:26" x14ac:dyDescent="0.25">
      <c r="A261" s="9" t="s">
        <v>40</v>
      </c>
      <c r="B261" s="9" t="s">
        <v>17</v>
      </c>
      <c r="C261" s="8" t="str">
        <f>INDEX(calendrier!$C$3:$BC$23,MATCH(B261,calendrier!$B$3:$B$23,0),MATCH(A261,calendrier!$C$2:$BC$2,0))</f>
        <v>Rouge</v>
      </c>
      <c r="D261" s="9" t="s">
        <v>400</v>
      </c>
      <c r="E261" s="9">
        <v>4</v>
      </c>
      <c r="F261" s="9" t="str">
        <f>VLOOKUP(D261,référence!$A:$C,3,FALSE)</f>
        <v>UB méditerranien</v>
      </c>
      <c r="I261" s="9">
        <v>78519</v>
      </c>
      <c r="J261" s="9">
        <f t="shared" si="15"/>
        <v>78807</v>
      </c>
      <c r="K261" s="9">
        <f t="shared" si="16"/>
        <v>-288</v>
      </c>
      <c r="L261" s="9">
        <v>23826</v>
      </c>
      <c r="M261" s="9">
        <v>244</v>
      </c>
      <c r="N261" s="9">
        <v>23561</v>
      </c>
      <c r="O261" s="11">
        <f t="shared" si="17"/>
        <v>1.1122303366070679E-2</v>
      </c>
      <c r="P261" s="9">
        <v>27457</v>
      </c>
      <c r="Q261" s="9">
        <v>62</v>
      </c>
      <c r="R261" s="9">
        <v>27352</v>
      </c>
      <c r="S261" s="11">
        <f t="shared" si="18"/>
        <v>3.8241614160323414E-3</v>
      </c>
      <c r="T261" s="9">
        <v>28040</v>
      </c>
      <c r="U261" s="9">
        <v>101</v>
      </c>
      <c r="V261" s="9">
        <v>27894</v>
      </c>
      <c r="W261" s="11">
        <f t="shared" si="19"/>
        <v>5.2068473609129815E-3</v>
      </c>
      <c r="X261" s="9">
        <v>6</v>
      </c>
    </row>
    <row r="262" spans="1:26" x14ac:dyDescent="0.25">
      <c r="A262" s="9" t="s">
        <v>40</v>
      </c>
      <c r="B262" s="9" t="s">
        <v>872</v>
      </c>
      <c r="C262" s="8" t="str">
        <f>INDEX(calendrier!$C$3:$BC$23,MATCH(B262,calendrier!$B$3:$B$23,0),MATCH(A262,calendrier!$C$2:$BC$2,0))</f>
        <v>Rouge</v>
      </c>
      <c r="D262" s="9" t="s">
        <v>152</v>
      </c>
      <c r="E262" s="9">
        <v>5</v>
      </c>
      <c r="F262" s="9" t="str">
        <f>VLOOKUP(D262,référence!$A:$C,3,FALSE)</f>
        <v>UB méditerranien</v>
      </c>
      <c r="I262" s="9">
        <v>13056</v>
      </c>
      <c r="J262" s="9">
        <f t="shared" si="15"/>
        <v>11888</v>
      </c>
      <c r="K262" s="9">
        <f t="shared" si="16"/>
        <v>1168</v>
      </c>
      <c r="L262" s="9">
        <v>4122</v>
      </c>
      <c r="M262" s="9">
        <v>72</v>
      </c>
      <c r="N262" s="9">
        <v>4098</v>
      </c>
      <c r="O262" s="11">
        <f t="shared" si="17"/>
        <v>5.822416302765648E-3</v>
      </c>
      <c r="P262" s="9">
        <v>4383</v>
      </c>
      <c r="Q262" s="9">
        <v>27</v>
      </c>
      <c r="R262" s="9">
        <v>4333</v>
      </c>
      <c r="S262" s="11">
        <f t="shared" si="18"/>
        <v>1.1407711613050422E-2</v>
      </c>
      <c r="T262" s="9">
        <v>3583</v>
      </c>
      <c r="U262" s="9">
        <v>113</v>
      </c>
      <c r="V262" s="9">
        <v>3457</v>
      </c>
      <c r="W262" s="11">
        <f t="shared" si="19"/>
        <v>3.5166061959252023E-2</v>
      </c>
      <c r="X262" s="9">
        <v>0</v>
      </c>
    </row>
    <row r="263" spans="1:26" x14ac:dyDescent="0.25">
      <c r="A263" s="9" t="s">
        <v>40</v>
      </c>
      <c r="B263" s="9" t="s">
        <v>17</v>
      </c>
      <c r="C263" s="8" t="str">
        <f>INDEX(calendrier!$C$3:$BC$23,MATCH(B263,calendrier!$B$3:$B$23,0),MATCH(A263,calendrier!$C$2:$BC$2,0))</f>
        <v>Rouge</v>
      </c>
      <c r="D263" s="9" t="s">
        <v>437</v>
      </c>
      <c r="E263" s="9">
        <v>6</v>
      </c>
      <c r="F263" s="9" t="str">
        <f>VLOOKUP(D263,référence!$A:$C,3,FALSE)</f>
        <v>UB méditerranien</v>
      </c>
      <c r="I263" s="9">
        <v>9216</v>
      </c>
      <c r="J263" s="9">
        <f t="shared" si="15"/>
        <v>1640</v>
      </c>
      <c r="K263" s="9">
        <f t="shared" si="16"/>
        <v>7576</v>
      </c>
      <c r="L263" s="9">
        <v>0</v>
      </c>
      <c r="M263" s="9">
        <v>0</v>
      </c>
      <c r="N263" s="9">
        <v>0</v>
      </c>
      <c r="O263" s="11" t="str">
        <f t="shared" si="17"/>
        <v/>
      </c>
      <c r="P263" s="9">
        <v>0</v>
      </c>
      <c r="Q263" s="9">
        <v>0</v>
      </c>
      <c r="R263" s="9">
        <v>0</v>
      </c>
      <c r="S263" s="11" t="str">
        <f t="shared" si="18"/>
        <v/>
      </c>
      <c r="T263" s="9">
        <v>1642</v>
      </c>
      <c r="U263" s="9">
        <v>0</v>
      </c>
      <c r="V263" s="9">
        <v>1640</v>
      </c>
      <c r="W263" s="11">
        <f t="shared" si="19"/>
        <v>1.2180267965895249E-3</v>
      </c>
      <c r="X263" s="9">
        <v>0</v>
      </c>
    </row>
    <row r="264" spans="1:26" x14ac:dyDescent="0.25">
      <c r="A264" s="9" t="s">
        <v>40</v>
      </c>
      <c r="B264" s="9" t="s">
        <v>869</v>
      </c>
      <c r="C264" s="8" t="str">
        <f>INDEX(calendrier!$C$3:$BC$23,MATCH(B264,calendrier!$B$3:$B$23,0),MATCH(A264,calendrier!$C$2:$BC$2,0))</f>
        <v>Orange</v>
      </c>
      <c r="D264" s="9" t="s">
        <v>437</v>
      </c>
      <c r="E264" s="9">
        <v>6</v>
      </c>
      <c r="F264" s="9" t="str">
        <f>VLOOKUP(D264,référence!$A:$C,3,FALSE)</f>
        <v>UB méditerranien</v>
      </c>
      <c r="I264" s="9">
        <v>7576</v>
      </c>
      <c r="J264" s="9">
        <f t="shared" ref="J264:J327" si="20">SUM(N264,R264,V264)</f>
        <v>5281</v>
      </c>
      <c r="K264" s="9">
        <f t="shared" ref="K264:K327" si="21">I264-J264</f>
        <v>2295</v>
      </c>
      <c r="L264" s="9">
        <v>1697</v>
      </c>
      <c r="M264" s="9">
        <v>68</v>
      </c>
      <c r="N264" s="9">
        <v>1670</v>
      </c>
      <c r="O264" s="11">
        <f t="shared" ref="O264:O327" si="22">IFERROR(((L264-N264)/L264),"")</f>
        <v>1.5910430170889805E-2</v>
      </c>
      <c r="P264" s="9">
        <v>1753</v>
      </c>
      <c r="Q264" s="9">
        <v>7</v>
      </c>
      <c r="R264" s="9">
        <v>1750</v>
      </c>
      <c r="S264" s="11">
        <f t="shared" ref="S264:S327" si="23">IFERROR(((P264-R264)/P264),"")</f>
        <v>1.7113519680547634E-3</v>
      </c>
      <c r="T264" s="9">
        <v>1836</v>
      </c>
      <c r="U264" s="9">
        <v>1</v>
      </c>
      <c r="V264" s="9">
        <v>1861</v>
      </c>
      <c r="W264" s="11">
        <f t="shared" ref="W264:W327" si="24">IFERROR(((T264-V264)/T264),"")</f>
        <v>-1.3616557734204794E-2</v>
      </c>
      <c r="X264" s="9">
        <v>0</v>
      </c>
    </row>
    <row r="265" spans="1:26" x14ac:dyDescent="0.25">
      <c r="A265" s="9" t="s">
        <v>40</v>
      </c>
      <c r="B265" s="9" t="s">
        <v>869</v>
      </c>
      <c r="C265" s="8" t="str">
        <f>INDEX(calendrier!$C$3:$BC$23,MATCH(B265,calendrier!$B$3:$B$23,0),MATCH(A265,calendrier!$C$2:$BC$2,0))</f>
        <v>Orange</v>
      </c>
      <c r="D265" s="9" t="s">
        <v>365</v>
      </c>
      <c r="E265" s="9">
        <v>7</v>
      </c>
      <c r="F265" s="9" t="str">
        <f>VLOOKUP(D265,référence!$A:$C,3,FALSE)</f>
        <v>UB méditerranien</v>
      </c>
      <c r="I265" s="9">
        <v>25344</v>
      </c>
      <c r="J265" s="9">
        <f t="shared" si="20"/>
        <v>24116</v>
      </c>
      <c r="K265" s="9">
        <f t="shared" si="21"/>
        <v>1228</v>
      </c>
      <c r="L265" s="9">
        <v>8104</v>
      </c>
      <c r="M265" s="9">
        <v>429</v>
      </c>
      <c r="N265" s="9">
        <v>7975</v>
      </c>
      <c r="O265" s="11">
        <f t="shared" si="22"/>
        <v>1.591806515301086E-2</v>
      </c>
      <c r="P265" s="9">
        <v>5692</v>
      </c>
      <c r="Q265" s="9">
        <v>113</v>
      </c>
      <c r="R265" s="9">
        <v>5561</v>
      </c>
      <c r="S265" s="11">
        <f t="shared" si="23"/>
        <v>2.3014757554462403E-2</v>
      </c>
      <c r="T265" s="9">
        <v>10658</v>
      </c>
      <c r="U265" s="9">
        <v>84</v>
      </c>
      <c r="V265" s="9">
        <v>10580</v>
      </c>
      <c r="W265" s="11">
        <f t="shared" si="24"/>
        <v>7.3184462375680244E-3</v>
      </c>
      <c r="X265" s="9">
        <v>0</v>
      </c>
    </row>
    <row r="266" spans="1:26" x14ac:dyDescent="0.25">
      <c r="A266" s="9" t="s">
        <v>40</v>
      </c>
      <c r="B266" s="9" t="s">
        <v>869</v>
      </c>
      <c r="C266" s="8" t="str">
        <f>INDEX(calendrier!$C$3:$BC$23,MATCH(B266,calendrier!$B$3:$B$23,0),MATCH(A266,calendrier!$C$2:$BC$2,0))</f>
        <v>Orange</v>
      </c>
      <c r="D266" s="9" t="s">
        <v>375</v>
      </c>
      <c r="E266" s="9">
        <v>8</v>
      </c>
      <c r="F266" s="9" t="str">
        <f>VLOOKUP(D266,référence!$A:$C,3,FALSE)</f>
        <v>UB méditerranien</v>
      </c>
      <c r="I266" s="9">
        <v>75264</v>
      </c>
      <c r="J266" s="9">
        <f t="shared" si="20"/>
        <v>54055</v>
      </c>
      <c r="K266" s="9">
        <f t="shared" si="21"/>
        <v>21209</v>
      </c>
      <c r="L266" s="9">
        <v>17452</v>
      </c>
      <c r="M266" s="9">
        <v>376</v>
      </c>
      <c r="N266" s="9">
        <v>17089</v>
      </c>
      <c r="O266" s="11">
        <f t="shared" si="22"/>
        <v>2.0799908319963329E-2</v>
      </c>
      <c r="P266" s="9">
        <v>19960</v>
      </c>
      <c r="Q266" s="9">
        <v>169</v>
      </c>
      <c r="R266" s="9">
        <v>19828</v>
      </c>
      <c r="S266" s="11">
        <f t="shared" si="23"/>
        <v>6.6132264529058116E-3</v>
      </c>
      <c r="T266" s="9">
        <v>17218</v>
      </c>
      <c r="U266" s="9">
        <v>57</v>
      </c>
      <c r="V266" s="9">
        <v>17138</v>
      </c>
      <c r="W266" s="11">
        <f t="shared" si="24"/>
        <v>4.6463003833197812E-3</v>
      </c>
      <c r="X266" s="9">
        <v>0</v>
      </c>
    </row>
    <row r="267" spans="1:26" x14ac:dyDescent="0.25">
      <c r="A267" s="9" t="s">
        <v>40</v>
      </c>
      <c r="B267" s="9" t="s">
        <v>876</v>
      </c>
      <c r="C267" s="8" t="str">
        <f>INDEX(calendrier!$C$3:$BC$23,MATCH(B267,calendrier!$B$3:$B$23,0),MATCH(A267,calendrier!$C$2:$BC$2,0))</f>
        <v>Vert</v>
      </c>
      <c r="D267" s="9" t="s">
        <v>375</v>
      </c>
      <c r="E267" s="9">
        <v>8</v>
      </c>
      <c r="F267" s="9" t="str">
        <f>VLOOKUP(D267,référence!$A:$C,3,FALSE)</f>
        <v>UB méditerranien</v>
      </c>
      <c r="I267" s="9">
        <v>21209</v>
      </c>
      <c r="J267" s="9">
        <f t="shared" si="20"/>
        <v>17925</v>
      </c>
      <c r="K267" s="9">
        <f t="shared" si="21"/>
        <v>3284</v>
      </c>
      <c r="L267" s="9">
        <v>2632</v>
      </c>
      <c r="M267" s="9">
        <v>168</v>
      </c>
      <c r="N267" s="9">
        <v>2484</v>
      </c>
      <c r="O267" s="11">
        <f t="shared" si="22"/>
        <v>5.6231003039513679E-2</v>
      </c>
      <c r="P267" s="9">
        <v>7415</v>
      </c>
      <c r="Q267" s="9">
        <v>34</v>
      </c>
      <c r="R267" s="9">
        <v>7355</v>
      </c>
      <c r="S267" s="11">
        <f t="shared" si="23"/>
        <v>8.091706001348618E-3</v>
      </c>
      <c r="T267" s="9">
        <v>8189</v>
      </c>
      <c r="U267" s="9">
        <v>42</v>
      </c>
      <c r="V267" s="9">
        <v>8086</v>
      </c>
      <c r="W267" s="11">
        <f t="shared" si="24"/>
        <v>1.2577848333129808E-2</v>
      </c>
      <c r="X267" s="9">
        <v>0</v>
      </c>
      <c r="Y267" s="9">
        <v>282992</v>
      </c>
      <c r="Z267" s="9">
        <v>23</v>
      </c>
    </row>
    <row r="268" spans="1:26" x14ac:dyDescent="0.25">
      <c r="A268" s="9" t="s">
        <v>40</v>
      </c>
      <c r="B268" s="9" t="s">
        <v>876</v>
      </c>
      <c r="C268" s="8" t="str">
        <f>INDEX(calendrier!$C$3:$BC$23,MATCH(B268,calendrier!$B$3:$B$23,0),MATCH(A268,calendrier!$C$2:$BC$2,0))</f>
        <v>Vert</v>
      </c>
      <c r="D268" s="9" t="s">
        <v>292</v>
      </c>
      <c r="E268" s="9">
        <v>9</v>
      </c>
      <c r="F268" s="9" t="str">
        <f>VLOOKUP(D268,référence!$A:$C,3,FALSE)</f>
        <v>UB veg pilau</v>
      </c>
      <c r="I268" s="9">
        <v>85248</v>
      </c>
      <c r="J268" s="9">
        <f t="shared" si="20"/>
        <v>42598</v>
      </c>
      <c r="K268" s="9">
        <f t="shared" si="21"/>
        <v>42650</v>
      </c>
      <c r="L268" s="9">
        <v>7866</v>
      </c>
      <c r="M268" s="9">
        <v>260</v>
      </c>
      <c r="N268" s="9">
        <v>7420</v>
      </c>
      <c r="O268" s="11">
        <f t="shared" si="22"/>
        <v>5.6699720315280956E-2</v>
      </c>
      <c r="P268" s="9">
        <v>17506</v>
      </c>
      <c r="Q268" s="9">
        <v>51</v>
      </c>
      <c r="R268" s="9">
        <v>17403</v>
      </c>
      <c r="S268" s="11">
        <f t="shared" si="23"/>
        <v>5.8836970181652005E-3</v>
      </c>
      <c r="T268" s="9">
        <v>17956</v>
      </c>
      <c r="U268" s="9">
        <v>95</v>
      </c>
      <c r="V268" s="9">
        <v>17775</v>
      </c>
      <c r="W268" s="11">
        <f t="shared" si="24"/>
        <v>1.0080196034751614E-2</v>
      </c>
      <c r="X268" s="9">
        <v>1</v>
      </c>
    </row>
    <row r="269" spans="1:26" x14ac:dyDescent="0.25">
      <c r="A269" s="9" t="s">
        <v>40</v>
      </c>
      <c r="B269" s="9" t="s">
        <v>20</v>
      </c>
      <c r="C269" s="8" t="str">
        <f>INDEX(calendrier!$C$3:$BC$23,MATCH(B269,calendrier!$B$3:$B$23,0),MATCH(A269,calendrier!$C$2:$BC$2,0))</f>
        <v>Rouge</v>
      </c>
      <c r="D269" s="9" t="s">
        <v>292</v>
      </c>
      <c r="E269" s="9">
        <v>9</v>
      </c>
      <c r="F269" s="9" t="str">
        <f>VLOOKUP(D269,référence!$A:$C,3,FALSE)</f>
        <v>UB veg pilau</v>
      </c>
      <c r="I269" s="9">
        <v>42650</v>
      </c>
      <c r="J269" s="9">
        <f t="shared" si="20"/>
        <v>42536</v>
      </c>
      <c r="K269" s="9">
        <f t="shared" si="21"/>
        <v>114</v>
      </c>
      <c r="L269" s="9">
        <v>13693</v>
      </c>
      <c r="M269" s="9">
        <v>84</v>
      </c>
      <c r="N269" s="9">
        <v>13554</v>
      </c>
      <c r="O269" s="11">
        <f t="shared" si="22"/>
        <v>1.0151172131746147E-2</v>
      </c>
      <c r="P269" s="9">
        <v>14964</v>
      </c>
      <c r="Q269" s="9">
        <v>76</v>
      </c>
      <c r="R269" s="9">
        <v>14910</v>
      </c>
      <c r="S269" s="11">
        <f t="shared" si="23"/>
        <v>3.6086607858861267E-3</v>
      </c>
      <c r="T269" s="9">
        <v>14156</v>
      </c>
      <c r="U269" s="9">
        <v>85</v>
      </c>
      <c r="V269" s="9">
        <v>14072</v>
      </c>
      <c r="W269" s="11">
        <f t="shared" si="24"/>
        <v>5.9338796270132802E-3</v>
      </c>
      <c r="X269" s="9">
        <v>6</v>
      </c>
    </row>
    <row r="270" spans="1:26" x14ac:dyDescent="0.25">
      <c r="A270" s="9" t="s">
        <v>40</v>
      </c>
      <c r="B270" s="9" t="s">
        <v>20</v>
      </c>
      <c r="C270" s="8" t="str">
        <f>INDEX(calendrier!$C$3:$BC$23,MATCH(B270,calendrier!$B$3:$B$23,0),MATCH(A270,calendrier!$C$2:$BC$2,0))</f>
        <v>Rouge</v>
      </c>
      <c r="D270" s="9" t="s">
        <v>423</v>
      </c>
      <c r="E270" s="9">
        <v>10</v>
      </c>
      <c r="F270" s="9" t="str">
        <f>VLOOKUP(D270,référence!$A:$C,3,FALSE)</f>
        <v>UB veg pilau</v>
      </c>
      <c r="I270" s="9">
        <v>10752</v>
      </c>
      <c r="J270" s="9">
        <f t="shared" si="20"/>
        <v>9216</v>
      </c>
      <c r="K270" s="9">
        <f t="shared" si="21"/>
        <v>1536</v>
      </c>
      <c r="L270" s="9">
        <v>4599</v>
      </c>
      <c r="M270" s="9">
        <v>30</v>
      </c>
      <c r="N270" s="9">
        <v>4570</v>
      </c>
      <c r="O270" s="11">
        <f t="shared" si="22"/>
        <v>6.3057186344857574E-3</v>
      </c>
      <c r="P270" s="9">
        <v>4668</v>
      </c>
      <c r="Q270" s="9">
        <v>11</v>
      </c>
      <c r="R270" s="9">
        <v>4646</v>
      </c>
      <c r="S270" s="11">
        <f t="shared" si="23"/>
        <v>4.7129391602399318E-3</v>
      </c>
      <c r="T270" s="9">
        <v>0</v>
      </c>
      <c r="U270" s="9">
        <v>0</v>
      </c>
      <c r="V270" s="9">
        <v>0</v>
      </c>
      <c r="W270" s="11" t="str">
        <f t="shared" si="24"/>
        <v/>
      </c>
      <c r="X270" s="9">
        <v>0</v>
      </c>
    </row>
    <row r="271" spans="1:26" x14ac:dyDescent="0.25">
      <c r="A271" s="9" t="s">
        <v>40</v>
      </c>
      <c r="B271" s="9" t="s">
        <v>20</v>
      </c>
      <c r="C271" s="8" t="str">
        <f>INDEX(calendrier!$C$3:$BC$23,MATCH(B271,calendrier!$B$3:$B$23,0),MATCH(A271,calendrier!$C$2:$BC$2,0))</f>
        <v>Rouge</v>
      </c>
      <c r="D271" s="9" t="s">
        <v>344</v>
      </c>
      <c r="E271" s="9">
        <v>11</v>
      </c>
      <c r="F271" s="9" t="str">
        <f>VLOOKUP(D271,référence!$A:$C,3,FALSE)</f>
        <v>UB veg pilau</v>
      </c>
      <c r="I271" s="9">
        <v>88320</v>
      </c>
      <c r="J271" s="9">
        <f t="shared" si="20"/>
        <v>26520</v>
      </c>
      <c r="K271" s="9">
        <f t="shared" si="21"/>
        <v>61800</v>
      </c>
      <c r="L271" s="9">
        <v>8087</v>
      </c>
      <c r="M271" s="9">
        <v>28</v>
      </c>
      <c r="N271" s="9">
        <v>7868</v>
      </c>
      <c r="O271" s="11">
        <f t="shared" si="22"/>
        <v>2.7080499567206626E-2</v>
      </c>
      <c r="P271" s="9">
        <v>8463</v>
      </c>
      <c r="Q271" s="9">
        <v>8</v>
      </c>
      <c r="R271" s="9">
        <v>8442</v>
      </c>
      <c r="S271" s="11">
        <f t="shared" si="23"/>
        <v>2.4813895781637717E-3</v>
      </c>
      <c r="T271" s="9">
        <v>10272</v>
      </c>
      <c r="U271" s="9">
        <v>34</v>
      </c>
      <c r="V271" s="9">
        <v>10210</v>
      </c>
      <c r="W271" s="11">
        <f t="shared" si="24"/>
        <v>6.0358255451713394E-3</v>
      </c>
      <c r="X271" s="9">
        <v>0</v>
      </c>
    </row>
    <row r="272" spans="1:26" x14ac:dyDescent="0.25">
      <c r="A272" s="9" t="s">
        <v>40</v>
      </c>
      <c r="B272" s="9" t="s">
        <v>877</v>
      </c>
      <c r="C272" s="8" t="str">
        <f>INDEX(calendrier!$C$3:$BC$23,MATCH(B272,calendrier!$B$3:$B$23,0),MATCH(A272,calendrier!$C$2:$BC$2,0))</f>
        <v>Orange</v>
      </c>
      <c r="D272" s="9" t="s">
        <v>344</v>
      </c>
      <c r="E272" s="9">
        <v>11</v>
      </c>
      <c r="F272" s="9" t="str">
        <f>VLOOKUP(D272,référence!$A:$C,3,FALSE)</f>
        <v>UB veg pilau</v>
      </c>
      <c r="I272" s="9">
        <v>61800</v>
      </c>
      <c r="J272" s="9">
        <f t="shared" si="20"/>
        <v>59040</v>
      </c>
      <c r="K272" s="9">
        <f t="shared" si="21"/>
        <v>2760</v>
      </c>
      <c r="L272" s="9">
        <v>19215</v>
      </c>
      <c r="M272" s="9">
        <v>138</v>
      </c>
      <c r="N272" s="9">
        <v>18950</v>
      </c>
      <c r="O272" s="11">
        <f t="shared" si="22"/>
        <v>1.3791308873276087E-2</v>
      </c>
      <c r="P272" s="9">
        <v>18754</v>
      </c>
      <c r="Q272" s="9">
        <v>56</v>
      </c>
      <c r="R272" s="9">
        <v>18649</v>
      </c>
      <c r="S272" s="11">
        <f t="shared" si="23"/>
        <v>5.5988055881411964E-3</v>
      </c>
      <c r="T272" s="9">
        <v>21553</v>
      </c>
      <c r="U272" s="9">
        <v>257</v>
      </c>
      <c r="V272" s="9">
        <v>21441</v>
      </c>
      <c r="W272" s="11">
        <f t="shared" si="24"/>
        <v>5.1964923676518348E-3</v>
      </c>
      <c r="X272" s="9">
        <v>0</v>
      </c>
      <c r="Y272" s="9">
        <v>181251</v>
      </c>
      <c r="Z272" s="9">
        <v>15</v>
      </c>
    </row>
    <row r="273" spans="1:26" x14ac:dyDescent="0.25">
      <c r="A273" s="9" t="s">
        <v>40</v>
      </c>
      <c r="B273" s="9" t="s">
        <v>877</v>
      </c>
      <c r="C273" s="8" t="str">
        <f>INDEX(calendrier!$C$3:$BC$23,MATCH(B273,calendrier!$B$3:$B$23,0),MATCH(A273,calendrier!$C$2:$BC$2,0))</f>
        <v>Orange</v>
      </c>
      <c r="D273" s="9" t="s">
        <v>270</v>
      </c>
      <c r="E273" s="9">
        <v>12</v>
      </c>
      <c r="F273" s="9" t="str">
        <f>VLOOKUP(D273,référence!$A:$C,3,FALSE)</f>
        <v>UB paella</v>
      </c>
      <c r="I273" s="9">
        <v>19968</v>
      </c>
      <c r="J273" s="9">
        <f t="shared" si="20"/>
        <v>11940</v>
      </c>
      <c r="K273" s="9">
        <f t="shared" si="21"/>
        <v>8028</v>
      </c>
      <c r="L273" s="9">
        <v>3007</v>
      </c>
      <c r="M273" s="9">
        <v>177</v>
      </c>
      <c r="N273" s="9">
        <v>2869</v>
      </c>
      <c r="O273" s="11">
        <f t="shared" si="22"/>
        <v>4.5892916528101096E-2</v>
      </c>
      <c r="P273" s="9">
        <v>4064</v>
      </c>
      <c r="Q273" s="9">
        <v>15</v>
      </c>
      <c r="R273" s="9">
        <v>3989</v>
      </c>
      <c r="S273" s="11">
        <f t="shared" si="23"/>
        <v>1.8454724409448817E-2</v>
      </c>
      <c r="T273" s="9">
        <v>5369</v>
      </c>
      <c r="U273" s="9">
        <v>144</v>
      </c>
      <c r="V273" s="9">
        <v>5082</v>
      </c>
      <c r="W273" s="11">
        <f t="shared" si="24"/>
        <v>5.3455019556714473E-2</v>
      </c>
      <c r="X273" s="9">
        <v>0</v>
      </c>
    </row>
    <row r="274" spans="1:26" x14ac:dyDescent="0.25">
      <c r="A274" s="9" t="s">
        <v>40</v>
      </c>
      <c r="B274" s="9" t="s">
        <v>877</v>
      </c>
      <c r="C274" s="8" t="str">
        <f>INDEX(calendrier!$C$3:$BC$23,MATCH(B274,calendrier!$B$3:$B$23,0),MATCH(A274,calendrier!$C$2:$BC$2,0))</f>
        <v>Orange</v>
      </c>
      <c r="D274" s="9" t="s">
        <v>358</v>
      </c>
      <c r="E274" s="9">
        <v>13</v>
      </c>
      <c r="F274" s="9" t="str">
        <f>VLOOKUP(D274,référence!$A:$C,3,FALSE)</f>
        <v>UB paella</v>
      </c>
      <c r="I274" s="9">
        <v>3072</v>
      </c>
      <c r="J274" s="9">
        <f t="shared" si="20"/>
        <v>2609</v>
      </c>
      <c r="K274" s="9">
        <f t="shared" si="21"/>
        <v>463</v>
      </c>
      <c r="L274" s="9">
        <v>1188</v>
      </c>
      <c r="M274" s="9">
        <v>68</v>
      </c>
      <c r="N274" s="9">
        <v>1071</v>
      </c>
      <c r="O274" s="11">
        <f t="shared" si="22"/>
        <v>9.8484848484848481E-2</v>
      </c>
      <c r="P274" s="9">
        <v>1558</v>
      </c>
      <c r="Q274" s="9">
        <v>34</v>
      </c>
      <c r="R274" s="9">
        <v>1538</v>
      </c>
      <c r="S274" s="11">
        <f t="shared" si="23"/>
        <v>1.2836970474967908E-2</v>
      </c>
      <c r="T274" s="9">
        <v>0</v>
      </c>
      <c r="U274" s="9">
        <v>0</v>
      </c>
      <c r="V274" s="9">
        <v>0</v>
      </c>
      <c r="W274" s="11" t="str">
        <f t="shared" si="24"/>
        <v/>
      </c>
      <c r="X274" s="9">
        <v>0</v>
      </c>
    </row>
    <row r="275" spans="1:26" x14ac:dyDescent="0.25">
      <c r="A275" s="9" t="s">
        <v>40</v>
      </c>
      <c r="B275" s="9" t="s">
        <v>877</v>
      </c>
      <c r="C275" s="8" t="str">
        <f>INDEX(calendrier!$C$3:$BC$23,MATCH(B275,calendrier!$B$3:$B$23,0),MATCH(A275,calendrier!$C$2:$BC$2,0))</f>
        <v>Orange</v>
      </c>
      <c r="D275" s="9" t="s">
        <v>495</v>
      </c>
      <c r="E275" s="9">
        <v>14</v>
      </c>
      <c r="F275" s="9" t="str">
        <f>VLOOKUP(D275,référence!$A:$C,3,FALSE)</f>
        <v>UB paella</v>
      </c>
      <c r="I275" s="9">
        <v>4608</v>
      </c>
      <c r="J275" s="9">
        <f t="shared" si="20"/>
        <v>3982</v>
      </c>
      <c r="K275" s="9">
        <f t="shared" si="21"/>
        <v>626</v>
      </c>
      <c r="L275" s="9">
        <v>1856</v>
      </c>
      <c r="M275" s="9">
        <v>43</v>
      </c>
      <c r="N275" s="9">
        <v>1823</v>
      </c>
      <c r="O275" s="11">
        <f t="shared" si="22"/>
        <v>1.7780172413793104E-2</v>
      </c>
      <c r="P275" s="9">
        <v>2162</v>
      </c>
      <c r="Q275" s="9">
        <v>16</v>
      </c>
      <c r="R275" s="9">
        <v>2159</v>
      </c>
      <c r="S275" s="11">
        <f t="shared" si="23"/>
        <v>1.3876040703052729E-3</v>
      </c>
      <c r="T275" s="9">
        <v>0</v>
      </c>
      <c r="U275" s="9">
        <v>0</v>
      </c>
      <c r="V275" s="9">
        <v>0</v>
      </c>
      <c r="W275" s="11" t="str">
        <f t="shared" si="24"/>
        <v/>
      </c>
      <c r="X275" s="9">
        <v>0</v>
      </c>
    </row>
    <row r="276" spans="1:26" x14ac:dyDescent="0.25">
      <c r="A276" s="9" t="s">
        <v>40</v>
      </c>
      <c r="B276" s="9" t="s">
        <v>878</v>
      </c>
      <c r="C276" s="8" t="str">
        <f>INDEX(calendrier!$C$3:$BC$23,MATCH(B276,calendrier!$B$3:$B$23,0),MATCH(A276,calendrier!$C$2:$BC$2,0))</f>
        <v>Bleu</v>
      </c>
      <c r="D276" s="9" t="s">
        <v>270</v>
      </c>
      <c r="E276" s="9">
        <v>12</v>
      </c>
      <c r="F276" s="9" t="str">
        <f>VLOOKUP(D276,référence!$A:$C,3,FALSE)</f>
        <v>UB paella</v>
      </c>
      <c r="I276" s="9">
        <v>8028</v>
      </c>
      <c r="J276" s="9">
        <f t="shared" si="20"/>
        <v>1841</v>
      </c>
      <c r="K276" s="9">
        <f t="shared" si="21"/>
        <v>6187</v>
      </c>
      <c r="L276" s="9">
        <v>0</v>
      </c>
      <c r="M276" s="9">
        <v>0</v>
      </c>
      <c r="N276" s="9">
        <v>0</v>
      </c>
      <c r="O276" s="11" t="str">
        <f t="shared" si="22"/>
        <v/>
      </c>
      <c r="P276" s="9">
        <v>0</v>
      </c>
      <c r="Q276" s="9">
        <v>0</v>
      </c>
      <c r="R276" s="9">
        <v>0</v>
      </c>
      <c r="S276" s="11" t="str">
        <f t="shared" si="23"/>
        <v/>
      </c>
      <c r="T276" s="9">
        <v>1856</v>
      </c>
      <c r="U276" s="9">
        <v>122</v>
      </c>
      <c r="V276" s="9">
        <v>1841</v>
      </c>
      <c r="W276" s="11">
        <f t="shared" si="24"/>
        <v>8.0818965517241385E-3</v>
      </c>
      <c r="X276" s="9">
        <v>0</v>
      </c>
    </row>
    <row r="277" spans="1:26" x14ac:dyDescent="0.25">
      <c r="A277" s="9" t="s">
        <v>40</v>
      </c>
      <c r="B277" s="9" t="s">
        <v>878</v>
      </c>
      <c r="C277" s="8" t="str">
        <f>INDEX(calendrier!$C$3:$BC$23,MATCH(B277,calendrier!$B$3:$B$23,0),MATCH(A277,calendrier!$C$2:$BC$2,0))</f>
        <v>Bleu</v>
      </c>
      <c r="D277" s="9" t="s">
        <v>348</v>
      </c>
      <c r="E277" s="9">
        <v>16</v>
      </c>
      <c r="F277" s="9" t="str">
        <f>VLOOKUP(D277,référence!$A:$C,3,FALSE)</f>
        <v>UB paella</v>
      </c>
      <c r="I277" s="9">
        <v>72960</v>
      </c>
      <c r="J277" s="9">
        <f t="shared" si="20"/>
        <v>76101</v>
      </c>
      <c r="K277" s="9">
        <f t="shared" si="21"/>
        <v>-3141</v>
      </c>
      <c r="L277" s="9">
        <v>25124</v>
      </c>
      <c r="M277" s="9">
        <v>423</v>
      </c>
      <c r="N277" s="9">
        <v>24251</v>
      </c>
      <c r="O277" s="11">
        <f t="shared" si="22"/>
        <v>3.4747651647826776E-2</v>
      </c>
      <c r="P277" s="9">
        <v>30913</v>
      </c>
      <c r="Q277" s="9">
        <v>152</v>
      </c>
      <c r="R277" s="9">
        <v>30687</v>
      </c>
      <c r="S277" s="11">
        <f t="shared" si="23"/>
        <v>7.3108400996344577E-3</v>
      </c>
      <c r="T277" s="9">
        <v>21385</v>
      </c>
      <c r="U277" s="9">
        <v>246</v>
      </c>
      <c r="V277" s="9">
        <v>21163</v>
      </c>
      <c r="W277" s="11">
        <f t="shared" si="24"/>
        <v>1.0381108253448679E-2</v>
      </c>
      <c r="X277" s="9">
        <v>8</v>
      </c>
      <c r="Y277" s="9">
        <v>98349</v>
      </c>
      <c r="Z277" s="9">
        <v>10</v>
      </c>
    </row>
    <row r="278" spans="1:26" x14ac:dyDescent="0.25">
      <c r="A278" s="9" t="s">
        <v>40</v>
      </c>
      <c r="B278" s="9" t="s">
        <v>23</v>
      </c>
      <c r="C278" s="8" t="str">
        <f>INDEX(calendrier!$C$3:$BC$23,MATCH(B278,calendrier!$B$3:$B$23,0),MATCH(A278,calendrier!$C$2:$BC$2,0))</f>
        <v>Rouge</v>
      </c>
      <c r="D278" s="9" t="s">
        <v>677</v>
      </c>
      <c r="E278" s="9">
        <v>17</v>
      </c>
      <c r="F278" s="9" t="str">
        <f>VLOOKUP(D278,référence!$A:$C,3,FALSE)</f>
        <v>UB rissoto mushroom</v>
      </c>
      <c r="I278" s="9">
        <v>7680</v>
      </c>
      <c r="J278" s="9">
        <f t="shared" si="20"/>
        <v>7812</v>
      </c>
      <c r="K278" s="9">
        <f t="shared" si="21"/>
        <v>-132</v>
      </c>
      <c r="L278" s="9">
        <v>0</v>
      </c>
      <c r="M278" s="9">
        <v>0</v>
      </c>
      <c r="N278" s="9">
        <v>0</v>
      </c>
      <c r="O278" s="11" t="str">
        <f t="shared" si="22"/>
        <v/>
      </c>
      <c r="P278" s="9">
        <v>0</v>
      </c>
      <c r="Q278" s="9">
        <v>0</v>
      </c>
      <c r="R278" s="9">
        <v>0</v>
      </c>
      <c r="S278" s="11" t="str">
        <f t="shared" si="23"/>
        <v/>
      </c>
      <c r="T278" s="9">
        <v>7959</v>
      </c>
      <c r="U278" s="9">
        <v>40</v>
      </c>
      <c r="V278" s="9">
        <v>7812</v>
      </c>
      <c r="W278" s="11">
        <f t="shared" si="24"/>
        <v>1.8469656992084433E-2</v>
      </c>
      <c r="X278" s="9">
        <v>0</v>
      </c>
    </row>
    <row r="279" spans="1:26" x14ac:dyDescent="0.25">
      <c r="A279" s="9" t="s">
        <v>40</v>
      </c>
      <c r="B279" s="9" t="s">
        <v>23</v>
      </c>
      <c r="C279" s="8" t="str">
        <f>INDEX(calendrier!$C$3:$BC$23,MATCH(B279,calendrier!$B$3:$B$23,0),MATCH(A279,calendrier!$C$2:$BC$2,0))</f>
        <v>Rouge</v>
      </c>
      <c r="D279" s="9" t="s">
        <v>648</v>
      </c>
      <c r="E279" s="9">
        <v>18</v>
      </c>
      <c r="F279" s="9" t="str">
        <f>VLOOKUP(D279,référence!$A:$C,3,FALSE)</f>
        <v>UB rissoto mushroom</v>
      </c>
      <c r="I279" s="9">
        <v>46080</v>
      </c>
      <c r="J279" s="9">
        <f t="shared" si="20"/>
        <v>37106</v>
      </c>
      <c r="K279" s="9">
        <f t="shared" si="21"/>
        <v>8974</v>
      </c>
      <c r="L279" s="9">
        <v>5103</v>
      </c>
      <c r="M279" s="9">
        <v>47</v>
      </c>
      <c r="N279" s="9">
        <v>4938</v>
      </c>
      <c r="O279" s="11">
        <f t="shared" si="22"/>
        <v>3.2333921222810112E-2</v>
      </c>
      <c r="P279" s="9">
        <v>9178</v>
      </c>
      <c r="Q279" s="9">
        <v>25</v>
      </c>
      <c r="R279" s="9">
        <v>8869</v>
      </c>
      <c r="S279" s="11">
        <f t="shared" si="23"/>
        <v>3.3667465678797123E-2</v>
      </c>
      <c r="T279" s="9">
        <v>23449</v>
      </c>
      <c r="U279" s="9">
        <v>183</v>
      </c>
      <c r="V279" s="9">
        <v>23299</v>
      </c>
      <c r="W279" s="11">
        <f t="shared" si="24"/>
        <v>6.3968612734018509E-3</v>
      </c>
      <c r="X279" s="9">
        <v>0</v>
      </c>
    </row>
    <row r="280" spans="1:26" x14ac:dyDescent="0.25">
      <c r="A280" s="9" t="s">
        <v>40</v>
      </c>
      <c r="B280" s="9" t="s">
        <v>24</v>
      </c>
      <c r="C280" s="8" t="str">
        <f>INDEX(calendrier!$C$3:$BC$23,MATCH(B280,calendrier!$B$3:$B$23,0),MATCH(A280,calendrier!$C$2:$BC$2,0))</f>
        <v>Vert</v>
      </c>
      <c r="D280" s="9" t="s">
        <v>648</v>
      </c>
      <c r="E280" s="9">
        <v>18</v>
      </c>
      <c r="F280" s="9" t="str">
        <f>VLOOKUP(D280,référence!$A:$C,3,FALSE)</f>
        <v>UB rissoto mushroom</v>
      </c>
      <c r="I280" s="9">
        <v>8974</v>
      </c>
      <c r="J280" s="9">
        <f t="shared" si="20"/>
        <v>8487</v>
      </c>
      <c r="K280" s="9">
        <f t="shared" si="21"/>
        <v>487</v>
      </c>
      <c r="L280" s="9">
        <v>3655</v>
      </c>
      <c r="M280" s="9">
        <v>15</v>
      </c>
      <c r="N280" s="9">
        <v>3552</v>
      </c>
      <c r="O280" s="11">
        <f t="shared" si="22"/>
        <v>2.8180574555403556E-2</v>
      </c>
      <c r="P280" s="9">
        <v>4022</v>
      </c>
      <c r="Q280" s="9">
        <v>4</v>
      </c>
      <c r="R280" s="9">
        <v>4004</v>
      </c>
      <c r="S280" s="11">
        <f t="shared" si="23"/>
        <v>4.4753853804077575E-3</v>
      </c>
      <c r="T280" s="9">
        <v>937</v>
      </c>
      <c r="U280" s="9">
        <v>2</v>
      </c>
      <c r="V280" s="9">
        <v>931</v>
      </c>
      <c r="W280" s="11">
        <f t="shared" si="24"/>
        <v>6.4034151547491995E-3</v>
      </c>
      <c r="X280" s="9">
        <v>0</v>
      </c>
    </row>
    <row r="281" spans="1:26" x14ac:dyDescent="0.25">
      <c r="A281" s="9" t="s">
        <v>40</v>
      </c>
      <c r="B281" s="9" t="s">
        <v>24</v>
      </c>
      <c r="C281" s="8" t="str">
        <f>INDEX(calendrier!$C$3:$BC$23,MATCH(B281,calendrier!$B$3:$B$23,0),MATCH(A281,calendrier!$C$2:$BC$2,0))</f>
        <v>Vert</v>
      </c>
      <c r="D281" s="9" t="s">
        <v>822</v>
      </c>
      <c r="E281" s="9">
        <v>19</v>
      </c>
      <c r="F281" s="9" t="str">
        <f>VLOOKUP(D281,référence!$A:$C,3,FALSE)</f>
        <v>UB rissoto mushroom</v>
      </c>
      <c r="I281" s="9">
        <v>5376</v>
      </c>
      <c r="J281" s="9">
        <f t="shared" si="20"/>
        <v>7004</v>
      </c>
      <c r="K281" s="9">
        <f t="shared" si="21"/>
        <v>-1628</v>
      </c>
      <c r="L281" s="9">
        <v>0</v>
      </c>
      <c r="M281" s="9">
        <v>0</v>
      </c>
      <c r="N281" s="9">
        <v>0</v>
      </c>
      <c r="O281" s="11" t="str">
        <f t="shared" si="22"/>
        <v/>
      </c>
      <c r="P281" s="9">
        <v>0</v>
      </c>
      <c r="Q281" s="9">
        <v>0</v>
      </c>
      <c r="R281" s="9">
        <v>0</v>
      </c>
      <c r="S281" s="11" t="str">
        <f t="shared" si="23"/>
        <v/>
      </c>
      <c r="T281" s="9">
        <v>7039</v>
      </c>
      <c r="U281" s="9">
        <v>20</v>
      </c>
      <c r="V281" s="9">
        <v>7004</v>
      </c>
      <c r="W281" s="11">
        <f t="shared" si="24"/>
        <v>4.9722972013070037E-3</v>
      </c>
      <c r="X281" s="9">
        <v>0</v>
      </c>
    </row>
    <row r="282" spans="1:26" x14ac:dyDescent="0.25">
      <c r="A282" s="9" t="s">
        <v>40</v>
      </c>
      <c r="B282" s="9" t="s">
        <v>24</v>
      </c>
      <c r="C282" s="8" t="str">
        <f>INDEX(calendrier!$C$3:$BC$23,MATCH(B282,calendrier!$B$3:$B$23,0),MATCH(A282,calendrier!$C$2:$BC$2,0))</f>
        <v>Vert</v>
      </c>
      <c r="D282" s="9" t="s">
        <v>389</v>
      </c>
      <c r="E282" s="9">
        <v>20</v>
      </c>
      <c r="F282" s="9" t="str">
        <f>VLOOKUP(D282,référence!$A:$C,3,FALSE)</f>
        <v>UB rissoto mushroom</v>
      </c>
      <c r="I282" s="9">
        <v>39936</v>
      </c>
      <c r="J282" s="9">
        <f t="shared" si="20"/>
        <v>33442</v>
      </c>
      <c r="K282" s="9">
        <f t="shared" si="21"/>
        <v>6494</v>
      </c>
      <c r="L282" s="9">
        <v>10020</v>
      </c>
      <c r="M282" s="9">
        <v>82</v>
      </c>
      <c r="N282" s="9">
        <v>9773</v>
      </c>
      <c r="O282" s="11">
        <f t="shared" si="22"/>
        <v>2.465069860279441E-2</v>
      </c>
      <c r="P282" s="9">
        <v>10412</v>
      </c>
      <c r="Q282" s="9">
        <v>20</v>
      </c>
      <c r="R282" s="9">
        <v>10234</v>
      </c>
      <c r="S282" s="11">
        <f t="shared" si="23"/>
        <v>1.7095658855167114E-2</v>
      </c>
      <c r="T282" s="9">
        <v>13566</v>
      </c>
      <c r="U282" s="9">
        <v>74</v>
      </c>
      <c r="V282" s="9">
        <v>13435</v>
      </c>
      <c r="W282" s="11">
        <f t="shared" si="24"/>
        <v>9.6564941766180152E-3</v>
      </c>
      <c r="X282" s="9">
        <v>0</v>
      </c>
      <c r="Y282" s="9">
        <v>95190</v>
      </c>
      <c r="Z282" s="9">
        <v>8</v>
      </c>
    </row>
    <row r="283" spans="1:26" x14ac:dyDescent="0.25">
      <c r="A283" s="9" t="s">
        <v>40</v>
      </c>
      <c r="B283" s="9" t="s">
        <v>24</v>
      </c>
      <c r="C283" s="8" t="str">
        <f>INDEX(calendrier!$C$3:$BC$23,MATCH(B283,calendrier!$B$3:$B$23,0),MATCH(A283,calendrier!$C$2:$BC$2,0))</f>
        <v>Vert</v>
      </c>
      <c r="D283" s="9" t="s">
        <v>190</v>
      </c>
      <c r="E283" s="9">
        <v>21</v>
      </c>
      <c r="F283" s="9" t="str">
        <f>VLOOKUP(D283,référence!$A:$C,3,FALSE)</f>
        <v>UB basmati 130g</v>
      </c>
      <c r="I283" s="9">
        <v>68000</v>
      </c>
      <c r="J283" s="9">
        <f t="shared" si="20"/>
        <v>20123</v>
      </c>
      <c r="K283" s="9">
        <f t="shared" si="21"/>
        <v>47877</v>
      </c>
      <c r="L283" s="9">
        <v>5614</v>
      </c>
      <c r="M283" s="9">
        <v>4</v>
      </c>
      <c r="N283" s="9">
        <v>5452</v>
      </c>
      <c r="O283" s="11">
        <f t="shared" si="22"/>
        <v>2.8856430352689703E-2</v>
      </c>
      <c r="P283" s="9">
        <v>7102</v>
      </c>
      <c r="Q283" s="9">
        <v>80</v>
      </c>
      <c r="R283" s="9">
        <v>6946</v>
      </c>
      <c r="S283" s="11">
        <f t="shared" si="23"/>
        <v>2.196564348070966E-2</v>
      </c>
      <c r="T283" s="9">
        <v>7859</v>
      </c>
      <c r="U283" s="9">
        <v>120</v>
      </c>
      <c r="V283" s="9">
        <v>7725</v>
      </c>
      <c r="W283" s="11">
        <f t="shared" si="24"/>
        <v>1.7050515332739533E-2</v>
      </c>
      <c r="X283" s="9">
        <v>0</v>
      </c>
    </row>
    <row r="284" spans="1:26" x14ac:dyDescent="0.25">
      <c r="A284" s="9" t="s">
        <v>40</v>
      </c>
      <c r="B284" s="9" t="s">
        <v>879</v>
      </c>
      <c r="C284" s="8" t="str">
        <f>INDEX(calendrier!$C$3:$BC$23,MATCH(B284,calendrier!$B$3:$B$23,0),MATCH(A284,calendrier!$C$2:$BC$2,0))</f>
        <v>Bleu</v>
      </c>
      <c r="D284" s="9" t="s">
        <v>190</v>
      </c>
      <c r="E284" s="9">
        <v>21</v>
      </c>
      <c r="F284" s="9" t="str">
        <f>VLOOKUP(D284,référence!$A:$C,3,FALSE)</f>
        <v>UB basmati 130g</v>
      </c>
      <c r="I284" s="9">
        <v>47877</v>
      </c>
      <c r="J284" s="9">
        <f t="shared" si="20"/>
        <v>47234</v>
      </c>
      <c r="K284" s="9">
        <f t="shared" si="21"/>
        <v>643</v>
      </c>
      <c r="L284" s="9">
        <v>13076</v>
      </c>
      <c r="M284" s="9">
        <v>4</v>
      </c>
      <c r="N284" s="9">
        <v>12911</v>
      </c>
      <c r="O284" s="11">
        <f t="shared" si="22"/>
        <v>1.2618537779137351E-2</v>
      </c>
      <c r="P284" s="9">
        <v>15969</v>
      </c>
      <c r="Q284" s="9">
        <v>116</v>
      </c>
      <c r="R284" s="9">
        <v>15766</v>
      </c>
      <c r="S284" s="11">
        <f t="shared" si="23"/>
        <v>1.2712129751393325E-2</v>
      </c>
      <c r="T284" s="9">
        <v>18646</v>
      </c>
      <c r="U284" s="9">
        <v>198</v>
      </c>
      <c r="V284" s="9">
        <v>18557</v>
      </c>
      <c r="W284" s="11">
        <f t="shared" si="24"/>
        <v>4.7731416925882227E-3</v>
      </c>
      <c r="X284" s="9">
        <v>5</v>
      </c>
      <c r="Y284" s="9">
        <v>68138</v>
      </c>
      <c r="Z284" s="9">
        <v>6</v>
      </c>
    </row>
    <row r="285" spans="1:26" x14ac:dyDescent="0.25">
      <c r="A285" s="9" t="s">
        <v>40</v>
      </c>
      <c r="B285" s="9" t="s">
        <v>879</v>
      </c>
      <c r="C285" s="8" t="str">
        <f>INDEX(calendrier!$C$3:$BC$23,MATCH(B285,calendrier!$B$3:$B$23,0),MATCH(A285,calendrier!$C$2:$BC$2,0))</f>
        <v>Bleu</v>
      </c>
      <c r="D285" s="9" t="s">
        <v>139</v>
      </c>
      <c r="E285" s="9">
        <v>23</v>
      </c>
      <c r="F285" s="9" t="str">
        <f>VLOOKUP(D285,référence!$A:$C,3,FALSE)</f>
        <v>UB wholegrain 130g</v>
      </c>
      <c r="I285" s="9">
        <v>43400</v>
      </c>
      <c r="J285" s="9">
        <f t="shared" si="20"/>
        <v>39663</v>
      </c>
      <c r="K285" s="9">
        <f t="shared" si="21"/>
        <v>3737</v>
      </c>
      <c r="L285" s="9">
        <v>12067</v>
      </c>
      <c r="M285" s="9">
        <v>47</v>
      </c>
      <c r="N285" s="9">
        <v>11975</v>
      </c>
      <c r="O285" s="11">
        <f t="shared" si="22"/>
        <v>7.624098781801608E-3</v>
      </c>
      <c r="P285" s="9">
        <v>13043</v>
      </c>
      <c r="Q285" s="9">
        <v>109</v>
      </c>
      <c r="R285" s="9">
        <v>12831</v>
      </c>
      <c r="S285" s="11">
        <f t="shared" si="23"/>
        <v>1.6253929310741395E-2</v>
      </c>
      <c r="T285" s="9">
        <v>14972</v>
      </c>
      <c r="U285" s="9">
        <v>11</v>
      </c>
      <c r="V285" s="9">
        <v>14857</v>
      </c>
      <c r="W285" s="11">
        <f t="shared" si="24"/>
        <v>7.6810045418113813E-3</v>
      </c>
      <c r="X285" s="9">
        <v>7</v>
      </c>
    </row>
    <row r="286" spans="1:26" x14ac:dyDescent="0.25">
      <c r="A286" s="9" t="s">
        <v>40</v>
      </c>
      <c r="B286" s="9" t="s">
        <v>26</v>
      </c>
      <c r="C286" s="8" t="str">
        <f>INDEX(calendrier!$C$3:$BC$23,MATCH(B286,calendrier!$B$3:$B$23,0),MATCH(A286,calendrier!$C$2:$BC$2,0))</f>
        <v>Rouge</v>
      </c>
      <c r="D286" s="9" t="s">
        <v>139</v>
      </c>
      <c r="E286" s="9">
        <v>23</v>
      </c>
      <c r="F286" s="9" t="str">
        <f>VLOOKUP(D286,référence!$A:$C,3,FALSE)</f>
        <v>UB wholegrain 130g</v>
      </c>
      <c r="I286" s="9">
        <v>3737</v>
      </c>
      <c r="J286" s="9">
        <f t="shared" si="20"/>
        <v>9961</v>
      </c>
      <c r="K286" s="9">
        <f t="shared" si="21"/>
        <v>-6224</v>
      </c>
      <c r="L286" s="9">
        <v>3399</v>
      </c>
      <c r="M286" s="9">
        <v>14</v>
      </c>
      <c r="N286" s="9">
        <v>3372</v>
      </c>
      <c r="O286" s="11">
        <f t="shared" si="22"/>
        <v>7.9435127978817292E-3</v>
      </c>
      <c r="P286" s="9">
        <v>3677</v>
      </c>
      <c r="Q286" s="9">
        <v>96</v>
      </c>
      <c r="R286" s="9">
        <v>3607</v>
      </c>
      <c r="S286" s="11">
        <f t="shared" si="23"/>
        <v>1.9037258634756596E-2</v>
      </c>
      <c r="T286" s="9">
        <v>3063</v>
      </c>
      <c r="U286" s="9">
        <v>9</v>
      </c>
      <c r="V286" s="9">
        <v>2982</v>
      </c>
      <c r="W286" s="11">
        <f t="shared" si="24"/>
        <v>2.6444662095984329E-2</v>
      </c>
      <c r="X286" s="9">
        <v>7</v>
      </c>
      <c r="Y286" s="9">
        <v>50148</v>
      </c>
      <c r="Z286" s="9">
        <v>4</v>
      </c>
    </row>
    <row r="287" spans="1:26" x14ac:dyDescent="0.25">
      <c r="A287" s="9" t="s">
        <v>40</v>
      </c>
      <c r="B287" s="9" t="s">
        <v>26</v>
      </c>
      <c r="C287" s="8" t="str">
        <f>INDEX(calendrier!$C$3:$BC$23,MATCH(B287,calendrier!$B$3:$B$23,0),MATCH(A287,calendrier!$C$2:$BC$2,0))</f>
        <v>Rouge</v>
      </c>
      <c r="D287" s="9" t="s">
        <v>427</v>
      </c>
      <c r="E287" s="9">
        <v>24</v>
      </c>
      <c r="F287" s="9" t="str">
        <f>VLOOKUP(D287,référence!$A:$C,3,FALSE)</f>
        <v>UB long grain</v>
      </c>
      <c r="I287" s="9">
        <v>13824</v>
      </c>
      <c r="J287" s="9">
        <f t="shared" si="20"/>
        <v>14098</v>
      </c>
      <c r="K287" s="9">
        <f t="shared" si="21"/>
        <v>-274</v>
      </c>
      <c r="L287" s="9">
        <v>4173</v>
      </c>
      <c r="M287" s="9">
        <v>34</v>
      </c>
      <c r="N287" s="9">
        <v>4144</v>
      </c>
      <c r="O287" s="11">
        <f t="shared" si="22"/>
        <v>6.9494368559789117E-3</v>
      </c>
      <c r="P287" s="9">
        <v>2982</v>
      </c>
      <c r="Q287" s="9">
        <v>12</v>
      </c>
      <c r="R287" s="9">
        <v>2918</v>
      </c>
      <c r="S287" s="11">
        <f t="shared" si="23"/>
        <v>2.1462105969148222E-2</v>
      </c>
      <c r="T287" s="9">
        <v>7129</v>
      </c>
      <c r="U287" s="9">
        <v>66</v>
      </c>
      <c r="V287" s="9">
        <v>7036</v>
      </c>
      <c r="W287" s="11">
        <f t="shared" si="24"/>
        <v>1.3045307897320802E-2</v>
      </c>
      <c r="X287" s="9">
        <v>0</v>
      </c>
    </row>
    <row r="288" spans="1:26" x14ac:dyDescent="0.25">
      <c r="A288" s="9" t="s">
        <v>40</v>
      </c>
      <c r="B288" s="9" t="s">
        <v>26</v>
      </c>
      <c r="C288" s="8" t="str">
        <f>INDEX(calendrier!$C$3:$BC$23,MATCH(B288,calendrier!$B$3:$B$23,0),MATCH(A288,calendrier!$C$2:$BC$2,0))</f>
        <v>Rouge</v>
      </c>
      <c r="D288" s="9" t="s">
        <v>199</v>
      </c>
      <c r="E288" s="9">
        <v>25</v>
      </c>
      <c r="F288" s="9" t="str">
        <f>VLOOKUP(D288,référence!$A:$C,3,FALSE)</f>
        <v>UB long grain</v>
      </c>
      <c r="I288" s="9">
        <v>16896</v>
      </c>
      <c r="J288" s="9">
        <f t="shared" si="20"/>
        <v>17391</v>
      </c>
      <c r="K288" s="9">
        <f t="shared" si="21"/>
        <v>-495</v>
      </c>
      <c r="L288" s="9">
        <v>5191</v>
      </c>
      <c r="M288" s="9">
        <v>122</v>
      </c>
      <c r="N288" s="9">
        <v>5172</v>
      </c>
      <c r="O288" s="11">
        <f t="shared" si="22"/>
        <v>3.6601810826430358E-3</v>
      </c>
      <c r="P288" s="9">
        <v>5201</v>
      </c>
      <c r="Q288" s="9">
        <v>5</v>
      </c>
      <c r="R288" s="9">
        <v>5184</v>
      </c>
      <c r="S288" s="11">
        <f t="shared" si="23"/>
        <v>3.2686021918861756E-3</v>
      </c>
      <c r="T288" s="9">
        <v>7095</v>
      </c>
      <c r="U288" s="9">
        <v>31</v>
      </c>
      <c r="V288" s="9">
        <v>7035</v>
      </c>
      <c r="W288" s="11">
        <f t="shared" si="24"/>
        <v>8.4566596194503175E-3</v>
      </c>
      <c r="X288" s="9">
        <v>0</v>
      </c>
    </row>
    <row r="289" spans="1:26" x14ac:dyDescent="0.25">
      <c r="A289" s="9" t="s">
        <v>40</v>
      </c>
      <c r="B289" s="9" t="s">
        <v>26</v>
      </c>
      <c r="C289" s="8" t="str">
        <f>INDEX(calendrier!$C$3:$BC$23,MATCH(B289,calendrier!$B$3:$B$23,0),MATCH(A289,calendrier!$C$2:$BC$2,0))</f>
        <v>Rouge</v>
      </c>
      <c r="D289" s="9" t="s">
        <v>361</v>
      </c>
      <c r="E289" s="9">
        <v>26</v>
      </c>
      <c r="F289" s="9" t="str">
        <f>VLOOKUP(D289,référence!$A:$C,3,FALSE)</f>
        <v>UB long grain</v>
      </c>
      <c r="I289" s="9">
        <v>10752</v>
      </c>
      <c r="J289" s="9">
        <f t="shared" si="20"/>
        <v>10499</v>
      </c>
      <c r="K289" s="9">
        <f t="shared" si="21"/>
        <v>253</v>
      </c>
      <c r="L289" s="9">
        <v>5822</v>
      </c>
      <c r="M289" s="9">
        <v>33</v>
      </c>
      <c r="N289" s="9">
        <v>5816</v>
      </c>
      <c r="O289" s="11">
        <f t="shared" si="22"/>
        <v>1.0305736860185502E-3</v>
      </c>
      <c r="P289" s="9">
        <v>4688</v>
      </c>
      <c r="Q289" s="9">
        <v>9</v>
      </c>
      <c r="R289" s="9">
        <v>4683</v>
      </c>
      <c r="S289" s="11">
        <f t="shared" si="23"/>
        <v>1.0665529010238908E-3</v>
      </c>
      <c r="T289" s="9">
        <v>0</v>
      </c>
      <c r="U289" s="9">
        <v>0</v>
      </c>
      <c r="V289" s="9">
        <v>0</v>
      </c>
      <c r="W289" s="11" t="str">
        <f t="shared" si="24"/>
        <v/>
      </c>
      <c r="X289" s="9">
        <v>0</v>
      </c>
    </row>
    <row r="290" spans="1:26" x14ac:dyDescent="0.25">
      <c r="A290" s="9" t="s">
        <v>40</v>
      </c>
      <c r="B290" s="9" t="s">
        <v>26</v>
      </c>
      <c r="C290" s="8" t="str">
        <f>INDEX(calendrier!$C$3:$BC$23,MATCH(B290,calendrier!$B$3:$B$23,0),MATCH(A290,calendrier!$C$2:$BC$2,0))</f>
        <v>Rouge</v>
      </c>
      <c r="D290" s="9" t="s">
        <v>377</v>
      </c>
      <c r="E290" s="9">
        <v>27</v>
      </c>
      <c r="F290" s="9" t="str">
        <f>VLOOKUP(D290,référence!$A:$C,3,FALSE)</f>
        <v>UB long grain</v>
      </c>
      <c r="I290" s="9">
        <v>75264</v>
      </c>
      <c r="J290" s="9">
        <f t="shared" si="20"/>
        <v>24793</v>
      </c>
      <c r="K290" s="9">
        <f t="shared" si="21"/>
        <v>50471</v>
      </c>
      <c r="L290" s="9">
        <v>10457</v>
      </c>
      <c r="M290" s="9">
        <v>38</v>
      </c>
      <c r="N290" s="9">
        <v>10415</v>
      </c>
      <c r="O290" s="11">
        <f t="shared" si="22"/>
        <v>4.0164483121354119E-3</v>
      </c>
      <c r="P290" s="9">
        <v>10926</v>
      </c>
      <c r="Q290" s="9">
        <v>64</v>
      </c>
      <c r="R290" s="9">
        <v>10880</v>
      </c>
      <c r="S290" s="11">
        <f t="shared" si="23"/>
        <v>4.2101409481969613E-3</v>
      </c>
      <c r="T290" s="9">
        <v>3532</v>
      </c>
      <c r="U290" s="9">
        <v>6</v>
      </c>
      <c r="V290" s="9">
        <v>3498</v>
      </c>
      <c r="W290" s="11">
        <f t="shared" si="24"/>
        <v>9.6262740656851645E-3</v>
      </c>
      <c r="X290" s="9">
        <v>0</v>
      </c>
    </row>
    <row r="291" spans="1:26" x14ac:dyDescent="0.25">
      <c r="A291" s="9" t="s">
        <v>40</v>
      </c>
      <c r="B291" s="9" t="s">
        <v>27</v>
      </c>
      <c r="C291" s="8" t="str">
        <f>INDEX(calendrier!$C$3:$BC$23,MATCH(B291,calendrier!$B$3:$B$23,0),MATCH(A291,calendrier!$C$2:$BC$2,0))</f>
        <v>Vert</v>
      </c>
      <c r="D291" s="9" t="s">
        <v>377</v>
      </c>
      <c r="E291" s="9">
        <v>27</v>
      </c>
      <c r="F291" s="9" t="str">
        <f>VLOOKUP(D291,référence!$A:$C,3,FALSE)</f>
        <v>UB long grain</v>
      </c>
      <c r="I291" s="9">
        <v>50471</v>
      </c>
      <c r="J291" s="9">
        <f t="shared" si="20"/>
        <v>50247</v>
      </c>
      <c r="K291" s="9">
        <f t="shared" si="21"/>
        <v>224</v>
      </c>
      <c r="L291" s="9">
        <v>25501</v>
      </c>
      <c r="M291" s="9">
        <v>78</v>
      </c>
      <c r="N291" s="9">
        <v>25408</v>
      </c>
      <c r="O291" s="11">
        <f t="shared" si="22"/>
        <v>3.6469158072232463E-3</v>
      </c>
      <c r="P291" s="9">
        <v>24917</v>
      </c>
      <c r="Q291" s="9">
        <v>129</v>
      </c>
      <c r="R291" s="9">
        <v>24839</v>
      </c>
      <c r="S291" s="11">
        <f t="shared" si="23"/>
        <v>3.1303929044427499E-3</v>
      </c>
      <c r="T291" s="9">
        <v>0</v>
      </c>
      <c r="U291" s="9">
        <v>0</v>
      </c>
      <c r="V291" s="9">
        <v>0</v>
      </c>
      <c r="W291" s="11" t="str">
        <f t="shared" si="24"/>
        <v/>
      </c>
      <c r="X291" s="9">
        <v>10</v>
      </c>
    </row>
    <row r="292" spans="1:26" x14ac:dyDescent="0.25">
      <c r="A292" s="9" t="s">
        <v>40</v>
      </c>
      <c r="B292" s="9" t="s">
        <v>27</v>
      </c>
      <c r="C292" s="8" t="str">
        <f>INDEX(calendrier!$C$3:$BC$23,MATCH(B292,calendrier!$B$3:$B$23,0),MATCH(A292,calendrier!$C$2:$BC$2,0))</f>
        <v>Vert</v>
      </c>
      <c r="D292" s="9" t="s">
        <v>457</v>
      </c>
      <c r="E292" s="9">
        <v>28</v>
      </c>
      <c r="F292" s="9" t="str">
        <f>VLOOKUP(D292,référence!$A:$C,3,FALSE)</f>
        <v>UB long grain</v>
      </c>
      <c r="I292" s="9">
        <v>16896</v>
      </c>
      <c r="J292" s="9">
        <f t="shared" si="20"/>
        <v>14348</v>
      </c>
      <c r="K292" s="9">
        <f t="shared" si="21"/>
        <v>2548</v>
      </c>
      <c r="L292" s="9">
        <v>7193</v>
      </c>
      <c r="M292" s="9">
        <v>34</v>
      </c>
      <c r="N292" s="9">
        <v>7171</v>
      </c>
      <c r="O292" s="11">
        <f t="shared" si="22"/>
        <v>3.0585291255387182E-3</v>
      </c>
      <c r="P292" s="9">
        <v>7188</v>
      </c>
      <c r="Q292" s="9">
        <v>26</v>
      </c>
      <c r="R292" s="9">
        <v>7177</v>
      </c>
      <c r="S292" s="11">
        <f t="shared" si="23"/>
        <v>1.530328324986088E-3</v>
      </c>
      <c r="T292" s="9">
        <v>0</v>
      </c>
      <c r="U292" s="9">
        <v>0</v>
      </c>
      <c r="V292" s="9">
        <v>0</v>
      </c>
      <c r="W292" s="11" t="str">
        <f t="shared" si="24"/>
        <v/>
      </c>
      <c r="X292" s="9">
        <v>0</v>
      </c>
    </row>
    <row r="293" spans="1:26" x14ac:dyDescent="0.25">
      <c r="A293" s="9" t="s">
        <v>40</v>
      </c>
      <c r="B293" s="9" t="s">
        <v>28</v>
      </c>
      <c r="C293" s="8" t="str">
        <f>INDEX(calendrier!$C$3:$BC$23,MATCH(B293,calendrier!$B$3:$B$23,0),MATCH(A293,calendrier!$C$2:$BC$2,0))</f>
        <v>Orange</v>
      </c>
      <c r="D293" s="9" t="s">
        <v>457</v>
      </c>
      <c r="E293" s="9">
        <v>28</v>
      </c>
      <c r="F293" s="9" t="str">
        <f>VLOOKUP(D293,référence!$A:$C,3,FALSE)</f>
        <v>UB long grain</v>
      </c>
      <c r="I293" s="9">
        <v>2548</v>
      </c>
      <c r="J293" s="9">
        <f t="shared" si="20"/>
        <v>3498</v>
      </c>
      <c r="K293" s="9">
        <f t="shared" si="21"/>
        <v>-950</v>
      </c>
      <c r="L293" s="9">
        <v>1666</v>
      </c>
      <c r="M293" s="9">
        <v>26</v>
      </c>
      <c r="N293" s="9">
        <v>1641</v>
      </c>
      <c r="O293" s="11">
        <f t="shared" si="22"/>
        <v>1.5006002400960384E-2</v>
      </c>
      <c r="P293" s="9">
        <v>1859</v>
      </c>
      <c r="Q293" s="9">
        <v>1</v>
      </c>
      <c r="R293" s="9">
        <v>1857</v>
      </c>
      <c r="S293" s="11">
        <f t="shared" si="23"/>
        <v>1.0758472296933835E-3</v>
      </c>
      <c r="T293" s="9">
        <v>0</v>
      </c>
      <c r="U293" s="9">
        <v>0</v>
      </c>
      <c r="V293" s="9">
        <v>0</v>
      </c>
      <c r="W293" s="11" t="str">
        <f t="shared" si="24"/>
        <v/>
      </c>
      <c r="X293" s="9">
        <v>0</v>
      </c>
    </row>
    <row r="294" spans="1:26" x14ac:dyDescent="0.25">
      <c r="A294" s="9" t="s">
        <v>40</v>
      </c>
      <c r="B294" s="9" t="s">
        <v>28</v>
      </c>
      <c r="C294" s="8" t="str">
        <f>INDEX(calendrier!$C$3:$BC$23,MATCH(B294,calendrier!$B$3:$B$23,0),MATCH(A294,calendrier!$C$2:$BC$2,0))</f>
        <v>Orange</v>
      </c>
      <c r="D294" s="9" t="s">
        <v>883</v>
      </c>
      <c r="E294" s="9">
        <v>29</v>
      </c>
      <c r="F294" s="9" t="str">
        <f>VLOOKUP(D294,référence!$A:$C,3,FALSE)</f>
        <v>UB long grain</v>
      </c>
      <c r="I294" s="9">
        <v>19200</v>
      </c>
      <c r="J294" s="9">
        <f t="shared" si="20"/>
        <v>22278</v>
      </c>
      <c r="K294" s="9">
        <f t="shared" si="21"/>
        <v>-3078</v>
      </c>
      <c r="L294" s="9">
        <v>10918</v>
      </c>
      <c r="M294" s="9">
        <v>200</v>
      </c>
      <c r="N294" s="9">
        <v>10863</v>
      </c>
      <c r="O294" s="11">
        <f t="shared" si="22"/>
        <v>5.0375526653233197E-3</v>
      </c>
      <c r="P294" s="9">
        <v>11470</v>
      </c>
      <c r="Q294" s="9">
        <v>95</v>
      </c>
      <c r="R294" s="9">
        <v>11415</v>
      </c>
      <c r="S294" s="11">
        <f t="shared" si="23"/>
        <v>4.7951176983435052E-3</v>
      </c>
      <c r="T294" s="9">
        <v>0</v>
      </c>
      <c r="U294" s="9">
        <v>0</v>
      </c>
      <c r="V294" s="9">
        <v>0</v>
      </c>
      <c r="W294" s="11" t="str">
        <f t="shared" si="24"/>
        <v/>
      </c>
      <c r="X294" s="9">
        <v>4</v>
      </c>
      <c r="Y294" s="9">
        <v>158087</v>
      </c>
      <c r="Z294" s="9">
        <v>23</v>
      </c>
    </row>
    <row r="295" spans="1:26" x14ac:dyDescent="0.25">
      <c r="A295" s="9" t="s">
        <v>40</v>
      </c>
      <c r="B295" s="9" t="s">
        <v>28</v>
      </c>
      <c r="C295" s="8" t="str">
        <f>INDEX(calendrier!$C$3:$BC$23,MATCH(B295,calendrier!$B$3:$B$23,0),MATCH(A295,calendrier!$C$2:$BC$2,0))</f>
        <v>Orange</v>
      </c>
      <c r="D295" s="9" t="s">
        <v>918</v>
      </c>
      <c r="E295" s="9">
        <v>30</v>
      </c>
      <c r="F295" s="9" t="str">
        <f>VLOOKUP(D295,référence!$A:$C,3,FALSE)</f>
        <v>EB nature</v>
      </c>
      <c r="I295" s="9">
        <v>3072</v>
      </c>
      <c r="J295" s="9">
        <f t="shared" si="20"/>
        <v>3567</v>
      </c>
      <c r="K295" s="9">
        <f t="shared" si="21"/>
        <v>-495</v>
      </c>
      <c r="L295" s="9">
        <v>1511</v>
      </c>
      <c r="M295" s="9">
        <v>10</v>
      </c>
      <c r="N295" s="9">
        <v>1502</v>
      </c>
      <c r="O295" s="11">
        <f t="shared" si="22"/>
        <v>5.9563203176704171E-3</v>
      </c>
      <c r="P295" s="9">
        <v>2208</v>
      </c>
      <c r="Q295" s="9">
        <v>15</v>
      </c>
      <c r="R295" s="9">
        <v>2065</v>
      </c>
      <c r="S295" s="11">
        <f t="shared" si="23"/>
        <v>6.4764492753623185E-2</v>
      </c>
      <c r="T295" s="9">
        <v>0</v>
      </c>
      <c r="U295" s="9">
        <v>0</v>
      </c>
      <c r="V295" s="9">
        <v>0</v>
      </c>
      <c r="W295" s="11" t="str">
        <f t="shared" si="24"/>
        <v/>
      </c>
      <c r="X295" s="9">
        <v>2</v>
      </c>
    </row>
    <row r="296" spans="1:26" x14ac:dyDescent="0.25">
      <c r="A296" s="9" t="s">
        <v>40</v>
      </c>
      <c r="B296" s="9" t="s">
        <v>28</v>
      </c>
      <c r="C296" s="8" t="str">
        <f>INDEX(calendrier!$C$3:$BC$23,MATCH(B296,calendrier!$B$3:$B$23,0),MATCH(A296,calendrier!$C$2:$BC$2,0))</f>
        <v>Orange</v>
      </c>
      <c r="D296" s="9" t="s">
        <v>906</v>
      </c>
      <c r="E296" s="9">
        <v>31</v>
      </c>
      <c r="F296" s="9" t="str">
        <f>VLOOKUP(D296,référence!$A:$C,3,FALSE)</f>
        <v>EB nature</v>
      </c>
      <c r="I296" s="9">
        <v>69888</v>
      </c>
      <c r="J296" s="9">
        <f t="shared" si="20"/>
        <v>24960</v>
      </c>
      <c r="K296" s="9">
        <f t="shared" si="21"/>
        <v>44928</v>
      </c>
      <c r="L296" s="9">
        <v>12971</v>
      </c>
      <c r="M296" s="9">
        <v>204</v>
      </c>
      <c r="N296" s="9">
        <v>10881</v>
      </c>
      <c r="O296" s="11">
        <f t="shared" si="22"/>
        <v>0.16112867165214709</v>
      </c>
      <c r="P296" s="9">
        <v>14010</v>
      </c>
      <c r="Q296" s="9">
        <v>78</v>
      </c>
      <c r="R296" s="9">
        <v>13781</v>
      </c>
      <c r="S296" s="11">
        <f t="shared" si="23"/>
        <v>1.6345467523197717E-2</v>
      </c>
      <c r="T296" s="9">
        <v>554</v>
      </c>
      <c r="U296" s="9">
        <v>27</v>
      </c>
      <c r="V296" s="9">
        <v>298</v>
      </c>
      <c r="W296" s="11">
        <f t="shared" si="24"/>
        <v>0.46209386281588449</v>
      </c>
      <c r="X296" s="9">
        <v>0</v>
      </c>
    </row>
    <row r="297" spans="1:26" x14ac:dyDescent="0.25">
      <c r="A297" s="9" t="s">
        <v>880</v>
      </c>
      <c r="B297" s="9" t="s">
        <v>29</v>
      </c>
      <c r="C297" s="8" t="str">
        <f>INDEX(calendrier!$C$3:$BC$23,MATCH(B297,calendrier!$B$3:$B$23,0),MATCH(A297,calendrier!$C$2:$BC$2,0))</f>
        <v>Bleu</v>
      </c>
      <c r="D297" s="9" t="s">
        <v>765</v>
      </c>
      <c r="E297" s="9">
        <v>31</v>
      </c>
      <c r="F297" s="9" t="str">
        <f>VLOOKUP(D297,référence!$A:$C,3,FALSE)</f>
        <v>EB nature</v>
      </c>
      <c r="I297" s="9">
        <v>44928</v>
      </c>
      <c r="J297" s="9">
        <f t="shared" si="20"/>
        <v>47178</v>
      </c>
      <c r="K297" s="9">
        <f t="shared" si="21"/>
        <v>-2250</v>
      </c>
      <c r="L297" s="9">
        <v>15882</v>
      </c>
      <c r="M297" s="9">
        <v>230</v>
      </c>
      <c r="N297" s="9">
        <v>15615</v>
      </c>
      <c r="O297" s="11">
        <f t="shared" si="22"/>
        <v>1.6811484699659991E-2</v>
      </c>
      <c r="P297" s="9">
        <v>16379</v>
      </c>
      <c r="Q297" s="9">
        <v>38</v>
      </c>
      <c r="R297" s="9">
        <v>16196</v>
      </c>
      <c r="S297" s="11">
        <f t="shared" si="23"/>
        <v>1.1172843274925209E-2</v>
      </c>
      <c r="T297" s="9">
        <v>15556</v>
      </c>
      <c r="U297" s="9">
        <v>48</v>
      </c>
      <c r="V297" s="9">
        <v>15367</v>
      </c>
      <c r="W297" s="11">
        <f t="shared" si="24"/>
        <v>1.2149652867060941E-2</v>
      </c>
      <c r="X297" s="9">
        <v>0</v>
      </c>
      <c r="Y297" s="9">
        <v>74954</v>
      </c>
      <c r="Z297" s="9">
        <v>10</v>
      </c>
    </row>
    <row r="298" spans="1:26" x14ac:dyDescent="0.25">
      <c r="A298" s="9" t="s">
        <v>40</v>
      </c>
      <c r="B298" s="9" t="s">
        <v>29</v>
      </c>
      <c r="C298" s="8" t="str">
        <f>INDEX(calendrier!$C$3:$BC$23,MATCH(B298,calendrier!$B$3:$B$23,0),MATCH(A298,calendrier!$C$2:$BC$2,0))</f>
        <v>Bleu</v>
      </c>
      <c r="D298" s="9" t="s">
        <v>459</v>
      </c>
      <c r="E298" s="9">
        <v>32</v>
      </c>
      <c r="F298" s="9" t="str">
        <f>VLOOKUP(D298,référence!$A:$C,3,FALSE)</f>
        <v>UB basmati FR</v>
      </c>
      <c r="I298" s="9">
        <v>19968</v>
      </c>
      <c r="J298" s="9">
        <f t="shared" si="20"/>
        <v>17231</v>
      </c>
      <c r="K298" s="9">
        <f t="shared" si="21"/>
        <v>2737</v>
      </c>
      <c r="L298" s="9">
        <v>4524</v>
      </c>
      <c r="M298" s="9">
        <v>204</v>
      </c>
      <c r="N298" s="9">
        <v>4318</v>
      </c>
      <c r="O298" s="11">
        <f t="shared" si="22"/>
        <v>4.5534924845269671E-2</v>
      </c>
      <c r="P298" s="9">
        <v>5972</v>
      </c>
      <c r="Q298" s="9">
        <v>48</v>
      </c>
      <c r="R298" s="9">
        <v>5892</v>
      </c>
      <c r="S298" s="11">
        <f t="shared" si="23"/>
        <v>1.3395847287340924E-2</v>
      </c>
      <c r="T298" s="9">
        <v>7075</v>
      </c>
      <c r="U298" s="9">
        <v>116</v>
      </c>
      <c r="V298" s="9">
        <v>7021</v>
      </c>
      <c r="W298" s="11">
        <f t="shared" si="24"/>
        <v>7.6325088339222616E-3</v>
      </c>
      <c r="X298" s="9">
        <v>0</v>
      </c>
    </row>
    <row r="299" spans="1:26" x14ac:dyDescent="0.25">
      <c r="A299" s="9" t="s">
        <v>880</v>
      </c>
      <c r="B299" s="9" t="s">
        <v>29</v>
      </c>
      <c r="C299" s="8" t="str">
        <f>INDEX(calendrier!$C$3:$BC$23,MATCH(B299,calendrier!$B$3:$B$23,0),MATCH(A299,calendrier!$C$2:$BC$2,0))</f>
        <v>Bleu</v>
      </c>
      <c r="D299" s="9" t="s">
        <v>396</v>
      </c>
      <c r="E299" s="9">
        <v>33</v>
      </c>
      <c r="F299" s="9" t="str">
        <f>VLOOKUP(D299,référence!$A:$C,3,FALSE)</f>
        <v>UB basmati FR</v>
      </c>
      <c r="I299" s="9">
        <v>44544</v>
      </c>
      <c r="J299" s="9">
        <f t="shared" si="20"/>
        <v>21299</v>
      </c>
      <c r="K299" s="9">
        <f t="shared" si="21"/>
        <v>23245</v>
      </c>
      <c r="L299" s="9">
        <v>7111</v>
      </c>
      <c r="M299" s="9">
        <v>35</v>
      </c>
      <c r="N299" s="9">
        <v>7078</v>
      </c>
      <c r="O299" s="11">
        <f t="shared" si="22"/>
        <v>4.6406975108986082E-3</v>
      </c>
      <c r="P299" s="9">
        <v>7516</v>
      </c>
      <c r="Q299" s="9">
        <v>15</v>
      </c>
      <c r="R299" s="9">
        <v>7500</v>
      </c>
      <c r="S299" s="11">
        <f t="shared" si="23"/>
        <v>2.1287919105907396E-3</v>
      </c>
      <c r="T299" s="9">
        <v>6740</v>
      </c>
      <c r="U299" s="9">
        <v>9</v>
      </c>
      <c r="V299" s="9">
        <v>6721</v>
      </c>
      <c r="W299" s="11">
        <f t="shared" si="24"/>
        <v>2.8189910979228485E-3</v>
      </c>
      <c r="X299" s="9">
        <v>0</v>
      </c>
    </row>
    <row r="300" spans="1:26" x14ac:dyDescent="0.25">
      <c r="A300" s="9" t="s">
        <v>40</v>
      </c>
      <c r="B300" s="9" t="s">
        <v>881</v>
      </c>
      <c r="C300" s="8" t="str">
        <f>INDEX(calendrier!$C$3:$BC$23,MATCH(B300,calendrier!$B$3:$B$23,0),MATCH(A300,calendrier!$C$2:$BC$2,0))</f>
        <v>Vert</v>
      </c>
      <c r="D300" s="9" t="s">
        <v>396</v>
      </c>
      <c r="E300" s="9">
        <v>33</v>
      </c>
      <c r="F300" s="9" t="str">
        <f>VLOOKUP(D300,référence!$A:$C,3,FALSE)</f>
        <v>UB basmati FR</v>
      </c>
      <c r="I300" s="9">
        <v>23245</v>
      </c>
      <c r="J300" s="9">
        <f t="shared" si="20"/>
        <v>24086</v>
      </c>
      <c r="K300" s="9">
        <f t="shared" si="21"/>
        <v>-841</v>
      </c>
      <c r="L300" s="9">
        <v>7745</v>
      </c>
      <c r="M300" s="9">
        <v>112</v>
      </c>
      <c r="N300" s="9">
        <v>7662</v>
      </c>
      <c r="O300" s="11">
        <f t="shared" si="22"/>
        <v>1.0716591349257586E-2</v>
      </c>
      <c r="P300" s="9">
        <v>8139</v>
      </c>
      <c r="Q300" s="9">
        <v>13</v>
      </c>
      <c r="R300" s="9">
        <v>8080</v>
      </c>
      <c r="S300" s="11">
        <f t="shared" si="23"/>
        <v>7.2490477945693571E-3</v>
      </c>
      <c r="T300" s="9">
        <v>8418</v>
      </c>
      <c r="U300" s="9">
        <v>13</v>
      </c>
      <c r="V300" s="9">
        <v>8344</v>
      </c>
      <c r="W300" s="11">
        <f t="shared" si="24"/>
        <v>8.7906866239011641E-3</v>
      </c>
      <c r="X300" s="9">
        <v>1</v>
      </c>
      <c r="Y300" s="9">
        <v>65001</v>
      </c>
      <c r="Z300" s="9">
        <v>9</v>
      </c>
    </row>
    <row r="301" spans="1:26" x14ac:dyDescent="0.25">
      <c r="A301" s="9" t="s">
        <v>40</v>
      </c>
      <c r="B301" s="9" t="s">
        <v>881</v>
      </c>
      <c r="C301" s="8" t="str">
        <f>INDEX(calendrier!$C$3:$BC$23,MATCH(B301,calendrier!$B$3:$B$23,0),MATCH(A301,calendrier!$C$2:$BC$2,0))</f>
        <v>Vert</v>
      </c>
      <c r="D301" s="9" t="s">
        <v>425</v>
      </c>
      <c r="E301" s="9">
        <v>34</v>
      </c>
      <c r="F301" s="9" t="str">
        <f>VLOOKUP(D301,référence!$A:$C,3,FALSE)</f>
        <v>UB basmati</v>
      </c>
      <c r="I301" s="9">
        <v>3072</v>
      </c>
      <c r="J301" s="9">
        <f t="shared" si="20"/>
        <v>2317</v>
      </c>
      <c r="K301" s="9">
        <f t="shared" si="21"/>
        <v>755</v>
      </c>
      <c r="L301" s="9">
        <v>0</v>
      </c>
      <c r="M301" s="9">
        <v>0</v>
      </c>
      <c r="N301" s="9">
        <v>0</v>
      </c>
      <c r="O301" s="11" t="str">
        <f t="shared" si="22"/>
        <v/>
      </c>
      <c r="P301" s="9">
        <v>0</v>
      </c>
      <c r="Q301" s="9">
        <v>0</v>
      </c>
      <c r="R301" s="9">
        <v>0</v>
      </c>
      <c r="S301" s="11" t="str">
        <f t="shared" si="23"/>
        <v/>
      </c>
      <c r="T301" s="9">
        <v>2366</v>
      </c>
      <c r="U301" s="9">
        <v>9</v>
      </c>
      <c r="V301" s="9">
        <v>2317</v>
      </c>
      <c r="W301" s="11">
        <f t="shared" si="24"/>
        <v>2.0710059171597635E-2</v>
      </c>
      <c r="X301" s="9">
        <v>2</v>
      </c>
    </row>
    <row r="302" spans="1:26" x14ac:dyDescent="0.25">
      <c r="A302" s="9" t="s">
        <v>40</v>
      </c>
      <c r="B302" s="9" t="s">
        <v>881</v>
      </c>
      <c r="C302" s="8" t="str">
        <f>INDEX(calendrier!$C$3:$BC$23,MATCH(B302,calendrier!$B$3:$B$23,0),MATCH(A302,calendrier!$C$2:$BC$2,0))</f>
        <v>Vert</v>
      </c>
      <c r="D302" s="9" t="s">
        <v>202</v>
      </c>
      <c r="E302" s="9">
        <v>35</v>
      </c>
      <c r="F302" s="9" t="str">
        <f>VLOOKUP(D302,référence!$A:$C,3,FALSE)</f>
        <v>UB basmati</v>
      </c>
      <c r="I302" s="9">
        <v>16128</v>
      </c>
      <c r="J302" s="9">
        <f t="shared" si="20"/>
        <v>12546</v>
      </c>
      <c r="K302" s="9">
        <f t="shared" si="21"/>
        <v>3582</v>
      </c>
      <c r="L302" s="9">
        <v>5908</v>
      </c>
      <c r="M302" s="9">
        <v>94</v>
      </c>
      <c r="N302" s="9">
        <v>5839</v>
      </c>
      <c r="O302" s="11">
        <f t="shared" si="22"/>
        <v>1.1679079214624239E-2</v>
      </c>
      <c r="P302" s="9">
        <v>6768</v>
      </c>
      <c r="Q302" s="9">
        <v>37</v>
      </c>
      <c r="R302" s="9">
        <v>6707</v>
      </c>
      <c r="S302" s="11">
        <f t="shared" si="23"/>
        <v>9.0130023640661947E-3</v>
      </c>
      <c r="T302" s="9">
        <v>0</v>
      </c>
      <c r="U302" s="9">
        <v>0</v>
      </c>
      <c r="V302" s="9">
        <v>0</v>
      </c>
      <c r="W302" s="11" t="str">
        <f t="shared" si="24"/>
        <v/>
      </c>
      <c r="X302" s="9">
        <v>0</v>
      </c>
    </row>
    <row r="303" spans="1:26" x14ac:dyDescent="0.25">
      <c r="A303" s="9" t="s">
        <v>40</v>
      </c>
      <c r="B303" s="9" t="s">
        <v>881</v>
      </c>
      <c r="C303" s="8" t="str">
        <f>INDEX(calendrier!$C$3:$BC$23,MATCH(B303,calendrier!$B$3:$B$23,0),MATCH(A303,calendrier!$C$2:$BC$2,0))</f>
        <v>Vert</v>
      </c>
      <c r="D303" s="9" t="s">
        <v>363</v>
      </c>
      <c r="E303" s="9">
        <v>36</v>
      </c>
      <c r="F303" s="9" t="str">
        <f>VLOOKUP(D303,référence!$A:$C,3,FALSE)</f>
        <v>UB basmati</v>
      </c>
      <c r="I303" s="9">
        <v>2304</v>
      </c>
      <c r="J303" s="9">
        <f t="shared" si="20"/>
        <v>3493</v>
      </c>
      <c r="K303" s="9">
        <f t="shared" si="21"/>
        <v>-1189</v>
      </c>
      <c r="L303" s="9">
        <v>0</v>
      </c>
      <c r="M303" s="9">
        <v>0</v>
      </c>
      <c r="N303" s="9">
        <v>0</v>
      </c>
      <c r="O303" s="11" t="str">
        <f t="shared" si="22"/>
        <v/>
      </c>
      <c r="P303" s="9">
        <v>0</v>
      </c>
      <c r="Q303" s="9">
        <v>0</v>
      </c>
      <c r="R303" s="9">
        <v>0</v>
      </c>
      <c r="S303" s="11" t="str">
        <f t="shared" si="23"/>
        <v/>
      </c>
      <c r="T303" s="9">
        <v>3546</v>
      </c>
      <c r="U303" s="9">
        <v>6</v>
      </c>
      <c r="V303" s="9">
        <v>3493</v>
      </c>
      <c r="W303" s="11">
        <f t="shared" si="24"/>
        <v>1.4946418499717992E-2</v>
      </c>
      <c r="X303" s="9">
        <v>0</v>
      </c>
      <c r="Y303" s="9">
        <v>18524</v>
      </c>
      <c r="Z303" s="9">
        <v>3</v>
      </c>
    </row>
    <row r="304" spans="1:26" x14ac:dyDescent="0.25">
      <c r="A304" s="9" t="s">
        <v>40</v>
      </c>
      <c r="B304" s="9" t="s">
        <v>881</v>
      </c>
      <c r="C304" s="8" t="str">
        <f>INDEX(calendrier!$C$3:$BC$23,MATCH(B304,calendrier!$B$3:$B$23,0),MATCH(A304,calendrier!$C$2:$BC$2,0))</f>
        <v>Vert</v>
      </c>
      <c r="D304" s="9" t="s">
        <v>398</v>
      </c>
      <c r="E304" s="9">
        <v>37</v>
      </c>
      <c r="F304" s="9" t="str">
        <f>VLOOKUP(D304,référence!$A:$C,3,FALSE)</f>
        <v>UB cantonais</v>
      </c>
      <c r="I304" s="9">
        <v>153600</v>
      </c>
      <c r="J304" s="9">
        <f t="shared" si="20"/>
        <v>45604</v>
      </c>
      <c r="K304" s="9">
        <f t="shared" si="21"/>
        <v>107996</v>
      </c>
      <c r="L304" s="9">
        <v>11852</v>
      </c>
      <c r="M304" s="9">
        <v>250</v>
      </c>
      <c r="N304" s="9">
        <v>11337</v>
      </c>
      <c r="O304" s="11">
        <f t="shared" si="22"/>
        <v>4.3452581842726969E-2</v>
      </c>
      <c r="P304" s="9">
        <v>17216</v>
      </c>
      <c r="Q304" s="9">
        <v>61</v>
      </c>
      <c r="R304" s="9">
        <v>17081</v>
      </c>
      <c r="S304" s="11">
        <f t="shared" si="23"/>
        <v>7.8415427509293673E-3</v>
      </c>
      <c r="T304" s="9">
        <v>17352</v>
      </c>
      <c r="U304" s="9">
        <v>53</v>
      </c>
      <c r="V304" s="9">
        <v>17186</v>
      </c>
      <c r="W304" s="11">
        <f t="shared" si="24"/>
        <v>9.5666205624711856E-3</v>
      </c>
      <c r="X304" s="9">
        <v>2</v>
      </c>
    </row>
    <row r="305" spans="1:26" x14ac:dyDescent="0.25">
      <c r="A305" s="9" t="s">
        <v>40</v>
      </c>
      <c r="B305" s="9" t="s">
        <v>31</v>
      </c>
      <c r="C305" s="8" t="str">
        <f>INDEX(calendrier!$C$3:$BC$23,MATCH(B305,calendrier!$B$3:$B$23,0),MATCH(A305,calendrier!$C$2:$BC$2,0))</f>
        <v>Orange</v>
      </c>
      <c r="D305" s="9" t="s">
        <v>398</v>
      </c>
      <c r="E305" s="9">
        <v>37</v>
      </c>
      <c r="F305" s="9" t="str">
        <f>VLOOKUP(D305,référence!$A:$C,3,FALSE)</f>
        <v>UB cantonais</v>
      </c>
      <c r="I305" s="9">
        <v>107996</v>
      </c>
      <c r="J305" s="9">
        <f t="shared" si="20"/>
        <v>103144</v>
      </c>
      <c r="K305" s="9">
        <f t="shared" si="21"/>
        <v>4852</v>
      </c>
      <c r="L305" s="9">
        <v>33554</v>
      </c>
      <c r="M305" s="9">
        <v>293</v>
      </c>
      <c r="N305" s="9">
        <v>32413</v>
      </c>
      <c r="O305" s="11">
        <f t="shared" si="22"/>
        <v>3.4004887643798054E-2</v>
      </c>
      <c r="P305" s="9">
        <v>36136</v>
      </c>
      <c r="Q305" s="9">
        <v>92</v>
      </c>
      <c r="R305" s="9">
        <v>36024</v>
      </c>
      <c r="S305" s="11">
        <f t="shared" si="23"/>
        <v>3.0994022581359308E-3</v>
      </c>
      <c r="T305" s="9">
        <v>34912</v>
      </c>
      <c r="U305" s="9">
        <v>212</v>
      </c>
      <c r="V305" s="9">
        <v>34707</v>
      </c>
      <c r="W305" s="11">
        <f t="shared" si="24"/>
        <v>5.8719065077910172E-3</v>
      </c>
      <c r="X305" s="9">
        <v>0</v>
      </c>
    </row>
    <row r="306" spans="1:26" x14ac:dyDescent="0.25">
      <c r="A306" s="9" t="s">
        <v>40</v>
      </c>
      <c r="B306" s="9" t="s">
        <v>32</v>
      </c>
      <c r="C306" s="8" t="str">
        <f>INDEX(calendrier!$C$3:$BC$23,MATCH(B306,calendrier!$B$3:$B$23,0),MATCH(A306,calendrier!$C$2:$BC$2,0))</f>
        <v>Bleu</v>
      </c>
      <c r="D306" s="9" t="s">
        <v>398</v>
      </c>
      <c r="E306" s="9">
        <v>37</v>
      </c>
      <c r="F306" s="9" t="str">
        <f>VLOOKUP(D306,référence!$A:$C,3,FALSE)</f>
        <v>UB cantonais</v>
      </c>
      <c r="I306" s="9">
        <v>45000</v>
      </c>
      <c r="J306" s="9">
        <f t="shared" si="20"/>
        <v>47245</v>
      </c>
      <c r="K306" s="9">
        <f t="shared" si="21"/>
        <v>-2245</v>
      </c>
      <c r="L306" s="9">
        <v>15743</v>
      </c>
      <c r="M306" s="9">
        <v>76</v>
      </c>
      <c r="N306" s="9">
        <v>15428</v>
      </c>
      <c r="O306" s="11">
        <f t="shared" si="22"/>
        <v>2.0008892841262782E-2</v>
      </c>
      <c r="P306" s="9">
        <v>15860</v>
      </c>
      <c r="Q306" s="9">
        <v>49</v>
      </c>
      <c r="R306" s="9">
        <v>15786</v>
      </c>
      <c r="S306" s="11">
        <f t="shared" si="23"/>
        <v>4.6658259773013876E-3</v>
      </c>
      <c r="T306" s="9">
        <v>16144</v>
      </c>
      <c r="U306" s="9">
        <v>77</v>
      </c>
      <c r="V306" s="9">
        <v>16031</v>
      </c>
      <c r="W306" s="11">
        <f t="shared" si="24"/>
        <v>6.999504459861249E-3</v>
      </c>
      <c r="X306" s="9">
        <v>3</v>
      </c>
      <c r="Y306" s="9">
        <v>198488</v>
      </c>
      <c r="Z306" s="9">
        <v>17</v>
      </c>
    </row>
    <row r="307" spans="1:26" x14ac:dyDescent="0.25">
      <c r="A307" s="9" t="s">
        <v>41</v>
      </c>
      <c r="B307" s="9" t="s">
        <v>15</v>
      </c>
      <c r="C307" s="8" t="str">
        <f>INDEX(calendrier!$C$3:$BC$23,MATCH(B307,calendrier!$B$3:$B$23,0),MATCH(A307,calendrier!$C$2:$BC$2,0))</f>
        <v>Bleu</v>
      </c>
      <c r="D307" s="9" t="s">
        <v>202</v>
      </c>
      <c r="E307" s="9">
        <v>1</v>
      </c>
      <c r="F307" s="9" t="str">
        <f>VLOOKUP(D307,référence!$A:$C,3,FALSE)</f>
        <v>UB basmati</v>
      </c>
      <c r="I307" s="9">
        <v>7000</v>
      </c>
      <c r="J307" s="9">
        <f t="shared" si="20"/>
        <v>8457</v>
      </c>
      <c r="K307" s="9">
        <f t="shared" si="21"/>
        <v>-1457</v>
      </c>
      <c r="L307" s="9">
        <v>3867</v>
      </c>
      <c r="M307" s="9">
        <v>127</v>
      </c>
      <c r="N307" s="9">
        <v>3792</v>
      </c>
      <c r="O307" s="11">
        <f t="shared" si="22"/>
        <v>1.9394879751745538E-2</v>
      </c>
      <c r="P307" s="9">
        <v>4726</v>
      </c>
      <c r="Q307" s="9">
        <v>37</v>
      </c>
      <c r="R307" s="9">
        <v>4665</v>
      </c>
      <c r="S307" s="11">
        <f t="shared" si="23"/>
        <v>1.290732120186204E-2</v>
      </c>
      <c r="T307" s="9">
        <v>0</v>
      </c>
      <c r="U307" s="9">
        <v>0</v>
      </c>
      <c r="V307" s="9">
        <v>0</v>
      </c>
      <c r="W307" s="11" t="str">
        <f t="shared" si="24"/>
        <v/>
      </c>
      <c r="X307" s="9">
        <v>0</v>
      </c>
    </row>
    <row r="308" spans="1:26" x14ac:dyDescent="0.25">
      <c r="A308" s="9" t="s">
        <v>41</v>
      </c>
      <c r="B308" s="9" t="s">
        <v>15</v>
      </c>
      <c r="C308" s="8" t="str">
        <f>INDEX(calendrier!$C$3:$BC$23,MATCH(B308,calendrier!$B$3:$B$23,0),MATCH(A308,calendrier!$C$2:$BC$2,0))</f>
        <v>Bleu</v>
      </c>
      <c r="D308" s="9" t="s">
        <v>425</v>
      </c>
      <c r="E308" s="9">
        <v>2</v>
      </c>
      <c r="F308" s="9" t="str">
        <f>VLOOKUP(D308,référence!$A:$C,3,FALSE)</f>
        <v>UB basmati</v>
      </c>
      <c r="I308" s="9">
        <v>3500</v>
      </c>
      <c r="J308" s="9">
        <f t="shared" si="20"/>
        <v>3547</v>
      </c>
      <c r="K308" s="9">
        <f t="shared" si="21"/>
        <v>-47</v>
      </c>
      <c r="L308" s="9">
        <v>0</v>
      </c>
      <c r="M308" s="9">
        <v>0</v>
      </c>
      <c r="N308" s="9">
        <v>0</v>
      </c>
      <c r="O308" s="11" t="str">
        <f t="shared" si="22"/>
        <v/>
      </c>
      <c r="P308" s="9">
        <v>0</v>
      </c>
      <c r="Q308" s="9">
        <v>0</v>
      </c>
      <c r="R308" s="9">
        <v>0</v>
      </c>
      <c r="S308" s="11" t="str">
        <f t="shared" si="23"/>
        <v/>
      </c>
      <c r="T308" s="9">
        <v>3626</v>
      </c>
      <c r="U308" s="9">
        <v>15</v>
      </c>
      <c r="V308" s="9">
        <v>3547</v>
      </c>
      <c r="W308" s="11">
        <f t="shared" si="24"/>
        <v>2.1787093215664643E-2</v>
      </c>
      <c r="X308" s="9">
        <v>0</v>
      </c>
    </row>
    <row r="309" spans="1:26" x14ac:dyDescent="0.25">
      <c r="A309" s="9" t="s">
        <v>41</v>
      </c>
      <c r="B309" s="9" t="s">
        <v>15</v>
      </c>
      <c r="C309" s="8" t="str">
        <f>INDEX(calendrier!$C$3:$BC$23,MATCH(B309,calendrier!$B$3:$B$23,0),MATCH(A309,calendrier!$C$2:$BC$2,0))</f>
        <v>Bleu</v>
      </c>
      <c r="D309" s="9" t="s">
        <v>381</v>
      </c>
      <c r="E309" s="9">
        <v>3</v>
      </c>
      <c r="F309" s="9" t="str">
        <f>VLOOKUP(D309,référence!$A:$C,3,FALSE)</f>
        <v>UB basmati</v>
      </c>
      <c r="I309" s="9">
        <v>59904</v>
      </c>
      <c r="J309" s="9">
        <f t="shared" si="20"/>
        <v>38070</v>
      </c>
      <c r="K309" s="9">
        <f t="shared" si="21"/>
        <v>21834</v>
      </c>
      <c r="L309" s="9">
        <v>12026</v>
      </c>
      <c r="M309" s="9">
        <v>37</v>
      </c>
      <c r="N309" s="9">
        <v>11956</v>
      </c>
      <c r="O309" s="11">
        <f t="shared" si="22"/>
        <v>5.8207217694994182E-3</v>
      </c>
      <c r="P309" s="9">
        <v>11970</v>
      </c>
      <c r="Q309" s="9">
        <v>55</v>
      </c>
      <c r="R309" s="9">
        <v>11930</v>
      </c>
      <c r="S309" s="11">
        <f t="shared" si="23"/>
        <v>3.3416875522138678E-3</v>
      </c>
      <c r="T309" s="9">
        <v>14248</v>
      </c>
      <c r="U309" s="9">
        <v>37</v>
      </c>
      <c r="V309" s="9">
        <v>14184</v>
      </c>
      <c r="W309" s="11">
        <f t="shared" si="24"/>
        <v>4.4918585064570469E-3</v>
      </c>
      <c r="X309" s="9">
        <v>0</v>
      </c>
    </row>
    <row r="310" spans="1:26" x14ac:dyDescent="0.25">
      <c r="A310" s="9" t="s">
        <v>41</v>
      </c>
      <c r="B310" s="9" t="s">
        <v>15</v>
      </c>
      <c r="C310" s="8" t="str">
        <f>INDEX(calendrier!$C$3:$BC$23,MATCH(B310,calendrier!$B$3:$B$23,0),MATCH(A310,calendrier!$C$2:$BC$2,0))</f>
        <v>Bleu</v>
      </c>
      <c r="D310" s="9" t="s">
        <v>381</v>
      </c>
      <c r="E310" s="9">
        <v>3</v>
      </c>
      <c r="F310" s="9" t="str">
        <f>VLOOKUP(D310,référence!$A:$C,3,FALSE)</f>
        <v>UB basmati</v>
      </c>
      <c r="I310" s="9">
        <v>21834</v>
      </c>
      <c r="J310" s="9">
        <f t="shared" si="20"/>
        <v>12930</v>
      </c>
      <c r="K310" s="9">
        <f t="shared" si="21"/>
        <v>8904</v>
      </c>
      <c r="L310" s="9">
        <v>3522</v>
      </c>
      <c r="M310" s="9">
        <v>18</v>
      </c>
      <c r="N310" s="9">
        <v>3489</v>
      </c>
      <c r="O310" s="11">
        <f t="shared" si="22"/>
        <v>9.3696763202725727E-3</v>
      </c>
      <c r="P310" s="9">
        <v>3808</v>
      </c>
      <c r="Q310" s="9">
        <v>10</v>
      </c>
      <c r="R310" s="9">
        <v>3786</v>
      </c>
      <c r="S310" s="11">
        <f t="shared" si="23"/>
        <v>5.7773109243697482E-3</v>
      </c>
      <c r="T310" s="9">
        <v>5668</v>
      </c>
      <c r="U310" s="9">
        <v>2</v>
      </c>
      <c r="V310" s="9">
        <v>5655</v>
      </c>
      <c r="W310" s="11">
        <f t="shared" si="24"/>
        <v>2.2935779816513763E-3</v>
      </c>
      <c r="X310" s="9">
        <v>0</v>
      </c>
    </row>
    <row r="311" spans="1:26" x14ac:dyDescent="0.25">
      <c r="A311" s="9" t="s">
        <v>41</v>
      </c>
      <c r="B311" s="9" t="s">
        <v>16</v>
      </c>
      <c r="C311" s="8" t="str">
        <f>INDEX(calendrier!$C$3:$BC$23,MATCH(B311,calendrier!$B$3:$B$23,0),MATCH(A311,calendrier!$C$2:$BC$2,0))</f>
        <v>Rouge</v>
      </c>
      <c r="D311" s="9" t="s">
        <v>381</v>
      </c>
      <c r="E311" s="9">
        <v>3</v>
      </c>
      <c r="F311" s="9" t="str">
        <f>VLOOKUP(D311,référence!$A:$C,3,FALSE)</f>
        <v>UB basmati</v>
      </c>
      <c r="I311" s="9">
        <v>8904</v>
      </c>
      <c r="J311" s="9">
        <f t="shared" si="20"/>
        <v>9080</v>
      </c>
      <c r="K311" s="9">
        <f t="shared" si="21"/>
        <v>-176</v>
      </c>
      <c r="L311" s="9">
        <v>2549</v>
      </c>
      <c r="M311" s="9">
        <v>11</v>
      </c>
      <c r="N311" s="9">
        <v>2508</v>
      </c>
      <c r="O311" s="11">
        <f t="shared" si="22"/>
        <v>1.6084739113377794E-2</v>
      </c>
      <c r="P311" s="9">
        <v>2970</v>
      </c>
      <c r="Q311" s="9">
        <v>15</v>
      </c>
      <c r="R311" s="9">
        <v>2951</v>
      </c>
      <c r="S311" s="11">
        <f t="shared" si="23"/>
        <v>6.3973063973063972E-3</v>
      </c>
      <c r="T311" s="9">
        <v>3648</v>
      </c>
      <c r="U311" s="9">
        <v>22</v>
      </c>
      <c r="V311" s="9">
        <v>3621</v>
      </c>
      <c r="W311" s="11">
        <f t="shared" si="24"/>
        <v>7.4013157894736838E-3</v>
      </c>
      <c r="X311" s="9">
        <v>0</v>
      </c>
    </row>
    <row r="312" spans="1:26" x14ac:dyDescent="0.25">
      <c r="A312" s="9" t="s">
        <v>41</v>
      </c>
      <c r="B312" s="9" t="s">
        <v>16</v>
      </c>
      <c r="C312" s="8" t="str">
        <f>INDEX(calendrier!$C$3:$BC$23,MATCH(B312,calendrier!$B$3:$B$23,0),MATCH(A312,calendrier!$C$2:$BC$2,0))</f>
        <v>Rouge</v>
      </c>
      <c r="D312" s="9" t="s">
        <v>363</v>
      </c>
      <c r="E312" s="9">
        <v>4</v>
      </c>
      <c r="F312" s="9" t="str">
        <f>VLOOKUP(D312,référence!$A:$C,3,FALSE)</f>
        <v>UB basmati</v>
      </c>
      <c r="I312" s="9">
        <v>30720</v>
      </c>
      <c r="J312" s="9">
        <f t="shared" si="20"/>
        <v>35906</v>
      </c>
      <c r="K312" s="9">
        <f t="shared" si="21"/>
        <v>-5186</v>
      </c>
      <c r="L312" s="9">
        <v>11749</v>
      </c>
      <c r="M312" s="9">
        <v>39</v>
      </c>
      <c r="N312" s="9">
        <v>11673</v>
      </c>
      <c r="O312" s="11">
        <f t="shared" si="22"/>
        <v>6.4686356285641334E-3</v>
      </c>
      <c r="P312" s="9">
        <v>13615</v>
      </c>
      <c r="Q312" s="9">
        <v>116</v>
      </c>
      <c r="R312" s="9">
        <v>13550</v>
      </c>
      <c r="S312" s="11">
        <f t="shared" si="23"/>
        <v>4.7741461623209691E-3</v>
      </c>
      <c r="T312" s="9">
        <v>10824</v>
      </c>
      <c r="U312" s="9">
        <v>36</v>
      </c>
      <c r="V312" s="9">
        <v>10683</v>
      </c>
      <c r="W312" s="11">
        <f t="shared" si="24"/>
        <v>1.3026607538802661E-2</v>
      </c>
      <c r="X312" s="9">
        <v>4</v>
      </c>
      <c r="Y312" s="9">
        <v>108626</v>
      </c>
      <c r="Z312" s="9">
        <v>17</v>
      </c>
    </row>
    <row r="313" spans="1:26" x14ac:dyDescent="0.25">
      <c r="A313" s="9" t="s">
        <v>41</v>
      </c>
      <c r="B313" s="9" t="s">
        <v>16</v>
      </c>
      <c r="C313" s="8" t="str">
        <f>INDEX(calendrier!$C$3:$BC$23,MATCH(B313,calendrier!$B$3:$B$23,0),MATCH(A313,calendrier!$C$2:$BC$2,0))</f>
        <v>Rouge</v>
      </c>
      <c r="D313" s="9" t="s">
        <v>500</v>
      </c>
      <c r="E313" s="9">
        <v>5</v>
      </c>
      <c r="F313" s="9" t="str">
        <f>VLOOKUP(D313,référence!$A:$C,3,FALSE)</f>
        <v>UB long grain &amp; Wild</v>
      </c>
      <c r="I313" s="9">
        <v>89088</v>
      </c>
      <c r="J313" s="9">
        <f t="shared" si="20"/>
        <v>34243</v>
      </c>
      <c r="K313" s="9">
        <f t="shared" si="21"/>
        <v>54845</v>
      </c>
      <c r="L313" s="9">
        <v>12089</v>
      </c>
      <c r="M313" s="9">
        <v>51</v>
      </c>
      <c r="N313" s="9">
        <v>12041</v>
      </c>
      <c r="O313" s="11">
        <f t="shared" si="22"/>
        <v>3.9705517412523782E-3</v>
      </c>
      <c r="P313" s="9">
        <v>11371</v>
      </c>
      <c r="Q313" s="9">
        <v>100</v>
      </c>
      <c r="R313" s="9">
        <v>11295</v>
      </c>
      <c r="S313" s="11">
        <f t="shared" si="23"/>
        <v>6.6836689824993408E-3</v>
      </c>
      <c r="T313" s="9">
        <v>11004</v>
      </c>
      <c r="U313" s="9">
        <v>60</v>
      </c>
      <c r="V313" s="9">
        <v>10907</v>
      </c>
      <c r="W313" s="11">
        <f t="shared" si="24"/>
        <v>8.8149763722282799E-3</v>
      </c>
      <c r="X313" s="9">
        <v>2</v>
      </c>
    </row>
    <row r="314" spans="1:26" x14ac:dyDescent="0.25">
      <c r="A314" s="9" t="s">
        <v>41</v>
      </c>
      <c r="B314" s="9" t="s">
        <v>17</v>
      </c>
      <c r="C314" s="8" t="str">
        <f>INDEX(calendrier!$C$3:$BC$23,MATCH(B314,calendrier!$B$3:$B$23,0),MATCH(A314,calendrier!$C$2:$BC$2,0))</f>
        <v>Orange</v>
      </c>
      <c r="D314" s="9" t="s">
        <v>500</v>
      </c>
      <c r="E314" s="9">
        <v>5</v>
      </c>
      <c r="F314" s="9" t="str">
        <f>VLOOKUP(D314,référence!$A:$C,3,FALSE)</f>
        <v>UB long grain &amp; Wild</v>
      </c>
      <c r="I314" s="9">
        <v>54845</v>
      </c>
      <c r="J314" s="9">
        <f t="shared" si="20"/>
        <v>57714</v>
      </c>
      <c r="K314" s="9">
        <f t="shared" si="21"/>
        <v>-2869</v>
      </c>
      <c r="L314" s="9">
        <v>20319</v>
      </c>
      <c r="M314" s="9">
        <v>181</v>
      </c>
      <c r="N314" s="9">
        <v>20143</v>
      </c>
      <c r="O314" s="11">
        <f t="shared" si="22"/>
        <v>8.6618435946650921E-3</v>
      </c>
      <c r="P314" s="9">
        <v>19387</v>
      </c>
      <c r="Q314" s="9">
        <v>214</v>
      </c>
      <c r="R314" s="9">
        <v>19199</v>
      </c>
      <c r="S314" s="11">
        <f t="shared" si="23"/>
        <v>9.6972197864548405E-3</v>
      </c>
      <c r="T314" s="9">
        <v>18614</v>
      </c>
      <c r="U314" s="9">
        <v>75</v>
      </c>
      <c r="V314" s="9">
        <v>18372</v>
      </c>
      <c r="W314" s="11">
        <f t="shared" si="24"/>
        <v>1.3000967014075427E-2</v>
      </c>
      <c r="X314" s="9">
        <v>17</v>
      </c>
      <c r="Y314" s="9">
        <v>92686</v>
      </c>
      <c r="Z314" s="9">
        <v>14</v>
      </c>
    </row>
    <row r="315" spans="1:26" x14ac:dyDescent="0.25">
      <c r="A315" s="9" t="s">
        <v>41</v>
      </c>
      <c r="B315" s="9" t="s">
        <v>17</v>
      </c>
      <c r="C315" s="8" t="str">
        <f>INDEX(calendrier!$C$3:$BC$23,MATCH(B315,calendrier!$B$3:$B$23,0),MATCH(A315,calendrier!$C$2:$BC$2,0))</f>
        <v>Orange</v>
      </c>
      <c r="D315" s="9" t="s">
        <v>427</v>
      </c>
      <c r="E315" s="9">
        <v>6</v>
      </c>
      <c r="F315" s="9" t="str">
        <f>VLOOKUP(D315,référence!$A:$C,3,FALSE)</f>
        <v>UB long grain</v>
      </c>
      <c r="I315" s="9">
        <v>12288</v>
      </c>
      <c r="J315" s="9">
        <f t="shared" si="20"/>
        <v>14202</v>
      </c>
      <c r="K315" s="9">
        <f t="shared" si="21"/>
        <v>-1914</v>
      </c>
      <c r="L315" s="9">
        <v>5221</v>
      </c>
      <c r="M315" s="9">
        <v>31</v>
      </c>
      <c r="N315" s="9">
        <v>5187</v>
      </c>
      <c r="O315" s="11">
        <f t="shared" si="22"/>
        <v>6.5121624209921467E-3</v>
      </c>
      <c r="P315" s="9">
        <v>5560</v>
      </c>
      <c r="Q315" s="9">
        <v>20</v>
      </c>
      <c r="R315" s="9">
        <v>5527</v>
      </c>
      <c r="S315" s="11">
        <f t="shared" si="23"/>
        <v>5.9352517985611511E-3</v>
      </c>
      <c r="T315" s="9">
        <v>3565</v>
      </c>
      <c r="U315" s="9">
        <v>14</v>
      </c>
      <c r="V315" s="9">
        <v>3488</v>
      </c>
      <c r="W315" s="11">
        <f t="shared" si="24"/>
        <v>2.1598877980364656E-2</v>
      </c>
      <c r="X315" s="9">
        <v>0</v>
      </c>
    </row>
    <row r="316" spans="1:26" x14ac:dyDescent="0.25">
      <c r="A316" s="9" t="s">
        <v>41</v>
      </c>
      <c r="B316" s="9" t="s">
        <v>17</v>
      </c>
      <c r="C316" s="8" t="str">
        <f>INDEX(calendrier!$C$3:$BC$23,MATCH(B316,calendrier!$B$3:$B$23,0),MATCH(A316,calendrier!$C$2:$BC$2,0))</f>
        <v>Orange</v>
      </c>
      <c r="D316" s="9" t="s">
        <v>199</v>
      </c>
      <c r="E316" s="9">
        <v>7</v>
      </c>
      <c r="F316" s="9" t="str">
        <f>VLOOKUP(D316,référence!$A:$C,3,FALSE)</f>
        <v>UB long grain</v>
      </c>
      <c r="I316" s="9">
        <v>29184</v>
      </c>
      <c r="J316" s="9">
        <f t="shared" si="20"/>
        <v>7024</v>
      </c>
      <c r="K316" s="9">
        <f t="shared" si="21"/>
        <v>22160</v>
      </c>
      <c r="L316" s="9">
        <v>2838</v>
      </c>
      <c r="M316" s="9">
        <v>15</v>
      </c>
      <c r="N316" s="9">
        <v>2806</v>
      </c>
      <c r="O316" s="11">
        <f t="shared" si="22"/>
        <v>1.127554615926709E-2</v>
      </c>
      <c r="P316" s="9">
        <v>2860</v>
      </c>
      <c r="Q316" s="9">
        <v>35</v>
      </c>
      <c r="R316" s="9">
        <v>2842</v>
      </c>
      <c r="S316" s="11">
        <f t="shared" si="23"/>
        <v>6.2937062937062941E-3</v>
      </c>
      <c r="T316" s="9">
        <v>1415</v>
      </c>
      <c r="U316" s="9">
        <v>7</v>
      </c>
      <c r="V316" s="9">
        <v>1376</v>
      </c>
      <c r="W316" s="11">
        <f t="shared" si="24"/>
        <v>2.756183745583039E-2</v>
      </c>
      <c r="X316" s="9">
        <v>0</v>
      </c>
    </row>
    <row r="317" spans="1:26" x14ac:dyDescent="0.25">
      <c r="A317" s="9" t="s">
        <v>41</v>
      </c>
      <c r="B317" s="9" t="s">
        <v>18</v>
      </c>
      <c r="C317" s="8" t="str">
        <f>INDEX(calendrier!$C$3:$BC$23,MATCH(B317,calendrier!$B$3:$B$23,0),MATCH(A317,calendrier!$C$2:$BC$2,0))</f>
        <v>Bleu</v>
      </c>
      <c r="D317" s="9" t="s">
        <v>199</v>
      </c>
      <c r="E317" s="9">
        <v>7</v>
      </c>
      <c r="F317" s="9" t="str">
        <f>VLOOKUP(D317,référence!$A:$C,3,FALSE)</f>
        <v>UB long grain</v>
      </c>
      <c r="I317" s="9">
        <v>22160</v>
      </c>
      <c r="J317" s="9">
        <f t="shared" si="20"/>
        <v>24761</v>
      </c>
      <c r="K317" s="9">
        <f t="shared" si="21"/>
        <v>-2601</v>
      </c>
      <c r="L317" s="9">
        <v>7878</v>
      </c>
      <c r="M317" s="9">
        <v>46</v>
      </c>
      <c r="N317" s="9">
        <v>7835</v>
      </c>
      <c r="O317" s="11">
        <f t="shared" si="22"/>
        <v>5.4582381315054582E-3</v>
      </c>
      <c r="P317" s="9">
        <v>7799</v>
      </c>
      <c r="Q317" s="9">
        <v>43</v>
      </c>
      <c r="R317" s="9">
        <v>7823</v>
      </c>
      <c r="S317" s="11">
        <f t="shared" si="23"/>
        <v>-3.0773176048211311E-3</v>
      </c>
      <c r="T317" s="9">
        <v>9146</v>
      </c>
      <c r="U317" s="9">
        <v>81</v>
      </c>
      <c r="V317" s="9">
        <v>9103</v>
      </c>
      <c r="W317" s="11">
        <f t="shared" si="24"/>
        <v>4.7015088563306367E-3</v>
      </c>
      <c r="X317" s="9">
        <v>0</v>
      </c>
    </row>
    <row r="318" spans="1:26" x14ac:dyDescent="0.25">
      <c r="A318" s="9" t="s">
        <v>41</v>
      </c>
      <c r="B318" s="9" t="s">
        <v>18</v>
      </c>
      <c r="C318" s="8" t="str">
        <f>INDEX(calendrier!$C$3:$BC$23,MATCH(B318,calendrier!$B$3:$B$23,0),MATCH(A318,calendrier!$C$2:$BC$2,0))</f>
        <v>Bleu</v>
      </c>
      <c r="D318" s="9" t="s">
        <v>457</v>
      </c>
      <c r="E318" s="9">
        <v>8</v>
      </c>
      <c r="F318" s="9" t="str">
        <f>VLOOKUP(D318,référence!$A:$C,3,FALSE)</f>
        <v>UB long grain</v>
      </c>
      <c r="I318" s="9">
        <v>15360</v>
      </c>
      <c r="J318" s="9">
        <f t="shared" si="20"/>
        <v>17645</v>
      </c>
      <c r="K318" s="9">
        <f t="shared" si="21"/>
        <v>-2285</v>
      </c>
      <c r="L318" s="9">
        <v>8935</v>
      </c>
      <c r="M318" s="9">
        <v>9</v>
      </c>
      <c r="N318" s="9">
        <v>8893</v>
      </c>
      <c r="O318" s="11">
        <f t="shared" si="22"/>
        <v>4.7006155567991042E-3</v>
      </c>
      <c r="P318" s="9">
        <v>8764</v>
      </c>
      <c r="Q318" s="9">
        <v>49</v>
      </c>
      <c r="R318" s="9">
        <v>8752</v>
      </c>
      <c r="S318" s="11">
        <f t="shared" si="23"/>
        <v>1.3692377909630307E-3</v>
      </c>
      <c r="T318" s="9">
        <v>0</v>
      </c>
      <c r="U318" s="9">
        <v>0</v>
      </c>
      <c r="V318" s="9">
        <v>0</v>
      </c>
      <c r="W318" s="11" t="str">
        <f t="shared" si="24"/>
        <v/>
      </c>
      <c r="X318" s="9">
        <v>0</v>
      </c>
    </row>
    <row r="319" spans="1:26" x14ac:dyDescent="0.25">
      <c r="A319" s="9" t="s">
        <v>41</v>
      </c>
      <c r="B319" s="9" t="s">
        <v>18</v>
      </c>
      <c r="C319" s="8" t="str">
        <f>INDEX(calendrier!$C$3:$BC$23,MATCH(B319,calendrier!$B$3:$B$23,0),MATCH(A319,calendrier!$C$2:$BC$2,0))</f>
        <v>Bleu</v>
      </c>
      <c r="D319" s="9" t="s">
        <v>763</v>
      </c>
      <c r="E319" s="9">
        <v>9</v>
      </c>
      <c r="F319" s="9" t="str">
        <f>VLOOKUP(D319,référence!$A:$C,3,FALSE)</f>
        <v>UB long grain</v>
      </c>
      <c r="I319" s="9">
        <v>40704</v>
      </c>
      <c r="J319" s="9">
        <f t="shared" si="20"/>
        <v>33718</v>
      </c>
      <c r="K319" s="9">
        <f t="shared" si="21"/>
        <v>6986</v>
      </c>
      <c r="L319" s="9">
        <v>9693</v>
      </c>
      <c r="M319" s="9">
        <v>32</v>
      </c>
      <c r="N319" s="9">
        <v>9644</v>
      </c>
      <c r="O319" s="11">
        <f t="shared" si="22"/>
        <v>5.0551944702362525E-3</v>
      </c>
      <c r="P319" s="9">
        <v>9602</v>
      </c>
      <c r="Q319" s="9">
        <v>38</v>
      </c>
      <c r="R319" s="9">
        <v>9581</v>
      </c>
      <c r="S319" s="11">
        <f t="shared" si="23"/>
        <v>2.1870443657571337E-3</v>
      </c>
      <c r="T319" s="9">
        <v>14559</v>
      </c>
      <c r="U319" s="9">
        <v>19</v>
      </c>
      <c r="V319" s="9">
        <v>14493</v>
      </c>
      <c r="W319" s="11">
        <f t="shared" si="24"/>
        <v>4.53327838450443E-3</v>
      </c>
      <c r="X319" s="9">
        <v>2</v>
      </c>
    </row>
    <row r="320" spans="1:26" x14ac:dyDescent="0.25">
      <c r="A320" s="9" t="s">
        <v>41</v>
      </c>
      <c r="B320" s="9" t="s">
        <v>19</v>
      </c>
      <c r="C320" s="8" t="str">
        <f>INDEX(calendrier!$C$3:$BC$23,MATCH(B320,calendrier!$B$3:$B$23,0),MATCH(A320,calendrier!$C$2:$BC$2,0))</f>
        <v>Rouge</v>
      </c>
      <c r="D320" s="9" t="s">
        <v>763</v>
      </c>
      <c r="E320" s="9">
        <v>9</v>
      </c>
      <c r="F320" s="9" t="str">
        <f>VLOOKUP(D320,référence!$A:$C,3,FALSE)</f>
        <v>UB long grain</v>
      </c>
      <c r="I320" s="9">
        <v>6986</v>
      </c>
      <c r="J320" s="9">
        <f t="shared" si="20"/>
        <v>8234</v>
      </c>
      <c r="K320" s="9">
        <f t="shared" si="21"/>
        <v>-1248</v>
      </c>
      <c r="L320" s="9">
        <v>2965</v>
      </c>
      <c r="M320" s="9">
        <v>5</v>
      </c>
      <c r="N320" s="9">
        <v>2960</v>
      </c>
      <c r="O320" s="11">
        <f t="shared" si="22"/>
        <v>1.6863406408094434E-3</v>
      </c>
      <c r="P320" s="9">
        <v>2837</v>
      </c>
      <c r="Q320" s="9">
        <v>16</v>
      </c>
      <c r="R320" s="9">
        <v>2835</v>
      </c>
      <c r="S320" s="11">
        <f t="shared" si="23"/>
        <v>7.0497003877335212E-4</v>
      </c>
      <c r="T320" s="9">
        <v>2449</v>
      </c>
      <c r="U320" s="9">
        <v>12</v>
      </c>
      <c r="V320" s="9">
        <v>2439</v>
      </c>
      <c r="W320" s="11">
        <f t="shared" si="24"/>
        <v>4.0832993058391182E-3</v>
      </c>
      <c r="X320" s="9">
        <v>0</v>
      </c>
      <c r="Y320" s="9">
        <v>106027</v>
      </c>
      <c r="Z320" s="9">
        <v>17</v>
      </c>
    </row>
    <row r="321" spans="1:26" x14ac:dyDescent="0.25">
      <c r="A321" s="9" t="s">
        <v>41</v>
      </c>
      <c r="B321" s="9" t="s">
        <v>19</v>
      </c>
      <c r="C321" s="8" t="str">
        <f>INDEX(calendrier!$C$3:$BC$23,MATCH(B321,calendrier!$B$3:$B$23,0),MATCH(A321,calendrier!$C$2:$BC$2,0))</f>
        <v>Rouge</v>
      </c>
      <c r="D321" s="9" t="s">
        <v>437</v>
      </c>
      <c r="E321" s="9">
        <v>10</v>
      </c>
      <c r="F321" s="9" t="str">
        <f>VLOOKUP(D321,référence!$A:$C,3,FALSE)</f>
        <v>UB méditerranien</v>
      </c>
      <c r="I321" s="9">
        <v>13824</v>
      </c>
      <c r="J321" s="9">
        <f t="shared" si="20"/>
        <v>13987</v>
      </c>
      <c r="K321" s="9">
        <f t="shared" si="21"/>
        <v>-163</v>
      </c>
      <c r="L321" s="9">
        <v>3062</v>
      </c>
      <c r="M321" s="9">
        <v>129</v>
      </c>
      <c r="N321" s="9">
        <v>2955</v>
      </c>
      <c r="O321" s="11">
        <f t="shared" si="22"/>
        <v>3.494448073154801E-2</v>
      </c>
      <c r="P321" s="9">
        <v>4057</v>
      </c>
      <c r="Q321" s="9">
        <v>23</v>
      </c>
      <c r="R321" s="9">
        <v>3951</v>
      </c>
      <c r="S321" s="11">
        <f t="shared" si="23"/>
        <v>2.6127680552132118E-2</v>
      </c>
      <c r="T321" s="9">
        <v>7254</v>
      </c>
      <c r="U321" s="9">
        <v>54</v>
      </c>
      <c r="V321" s="9">
        <v>7081</v>
      </c>
      <c r="W321" s="11">
        <f t="shared" si="24"/>
        <v>2.3848910945685139E-2</v>
      </c>
      <c r="X321" s="9">
        <v>0</v>
      </c>
    </row>
    <row r="322" spans="1:26" x14ac:dyDescent="0.25">
      <c r="A322" s="9" t="s">
        <v>41</v>
      </c>
      <c r="B322" s="9" t="s">
        <v>19</v>
      </c>
      <c r="C322" s="8" t="str">
        <f>INDEX(calendrier!$C$3:$BC$23,MATCH(B322,calendrier!$B$3:$B$23,0),MATCH(A322,calendrier!$C$2:$BC$2,0))</f>
        <v>Rouge</v>
      </c>
      <c r="D322" s="9" t="s">
        <v>365</v>
      </c>
      <c r="E322" s="9">
        <v>11</v>
      </c>
      <c r="F322" s="9" t="str">
        <f>VLOOKUP(D322,référence!$A:$C,3,FALSE)</f>
        <v>UB méditerranien</v>
      </c>
      <c r="I322" s="9">
        <v>89088</v>
      </c>
      <c r="J322" s="9">
        <f t="shared" si="20"/>
        <v>59006</v>
      </c>
      <c r="K322" s="9">
        <f t="shared" si="21"/>
        <v>30082</v>
      </c>
      <c r="L322" s="9">
        <v>18103</v>
      </c>
      <c r="M322" s="9">
        <v>187</v>
      </c>
      <c r="N322" s="9">
        <v>17876</v>
      </c>
      <c r="O322" s="11">
        <f t="shared" si="22"/>
        <v>1.2539358117439099E-2</v>
      </c>
      <c r="P322" s="9">
        <v>22831</v>
      </c>
      <c r="Q322" s="9">
        <v>176</v>
      </c>
      <c r="R322" s="9">
        <v>22594</v>
      </c>
      <c r="S322" s="11">
        <f t="shared" si="23"/>
        <v>1.0380622837370242E-2</v>
      </c>
      <c r="T322" s="9">
        <v>18669</v>
      </c>
      <c r="U322" s="9">
        <v>66</v>
      </c>
      <c r="V322" s="9">
        <v>18536</v>
      </c>
      <c r="W322" s="11">
        <f t="shared" si="24"/>
        <v>7.1241094863142111E-3</v>
      </c>
      <c r="X322" s="9">
        <v>2</v>
      </c>
    </row>
    <row r="323" spans="1:26" x14ac:dyDescent="0.25">
      <c r="A323" s="9" t="s">
        <v>41</v>
      </c>
      <c r="B323" s="9" t="s">
        <v>20</v>
      </c>
      <c r="C323" s="8" t="str">
        <f>INDEX(calendrier!$C$3:$BC$23,MATCH(B323,calendrier!$B$3:$B$23,0),MATCH(A323,calendrier!$C$2:$BC$2,0))</f>
        <v>Orange</v>
      </c>
      <c r="D323" s="9" t="s">
        <v>365</v>
      </c>
      <c r="E323" s="9">
        <v>11</v>
      </c>
      <c r="F323" s="9" t="str">
        <f>VLOOKUP(D323,référence!$A:$C,3,FALSE)</f>
        <v>UB méditerranien</v>
      </c>
      <c r="I323" s="9">
        <v>30082</v>
      </c>
      <c r="J323" s="9">
        <f t="shared" si="20"/>
        <v>31302</v>
      </c>
      <c r="K323" s="9">
        <f t="shared" si="21"/>
        <v>-1220</v>
      </c>
      <c r="L323" s="9">
        <v>6417</v>
      </c>
      <c r="M323" s="9">
        <v>84</v>
      </c>
      <c r="N323" s="9">
        <v>5954</v>
      </c>
      <c r="O323" s="11">
        <f t="shared" si="22"/>
        <v>7.2152095995013252E-2</v>
      </c>
      <c r="P323" s="9">
        <v>13100</v>
      </c>
      <c r="Q323" s="9">
        <v>131</v>
      </c>
      <c r="R323" s="9">
        <v>12705</v>
      </c>
      <c r="S323" s="11">
        <f t="shared" si="23"/>
        <v>3.015267175572519E-2</v>
      </c>
      <c r="T323" s="9">
        <v>12514</v>
      </c>
      <c r="U323" s="9">
        <v>289</v>
      </c>
      <c r="V323" s="9">
        <v>12643</v>
      </c>
      <c r="W323" s="11">
        <f t="shared" si="24"/>
        <v>-1.0308454530925364E-2</v>
      </c>
      <c r="X323" s="9">
        <v>0</v>
      </c>
    </row>
    <row r="324" spans="1:26" x14ac:dyDescent="0.25">
      <c r="A324" s="9" t="s">
        <v>41</v>
      </c>
      <c r="B324" s="9" t="s">
        <v>20</v>
      </c>
      <c r="C324" s="8" t="str">
        <f>INDEX(calendrier!$C$3:$BC$23,MATCH(B324,calendrier!$B$3:$B$23,0),MATCH(A324,calendrier!$C$2:$BC$2,0))</f>
        <v>Orange</v>
      </c>
      <c r="D324" s="9" t="s">
        <v>375</v>
      </c>
      <c r="E324" s="9">
        <v>12</v>
      </c>
      <c r="F324" s="9" t="str">
        <f>VLOOKUP(D324,référence!$A:$C,3,FALSE)</f>
        <v>UB méditerranien</v>
      </c>
      <c r="I324" s="9">
        <v>61440</v>
      </c>
      <c r="J324" s="9">
        <f t="shared" si="20"/>
        <v>51475</v>
      </c>
      <c r="K324" s="9">
        <f t="shared" si="21"/>
        <v>9965</v>
      </c>
      <c r="L324" s="9">
        <v>14889</v>
      </c>
      <c r="M324" s="9">
        <v>83</v>
      </c>
      <c r="N324" s="9">
        <v>14539</v>
      </c>
      <c r="O324" s="11">
        <f t="shared" si="22"/>
        <v>2.3507287259050307E-2</v>
      </c>
      <c r="P324" s="9">
        <v>17573</v>
      </c>
      <c r="Q324" s="9">
        <v>91</v>
      </c>
      <c r="R324" s="9">
        <v>17432</v>
      </c>
      <c r="S324" s="11">
        <f t="shared" si="23"/>
        <v>8.0236726796790534E-3</v>
      </c>
      <c r="T324" s="9">
        <v>19779</v>
      </c>
      <c r="U324" s="9">
        <v>262</v>
      </c>
      <c r="V324" s="9">
        <v>19504</v>
      </c>
      <c r="W324" s="11">
        <f t="shared" si="24"/>
        <v>1.3903635168613175E-2</v>
      </c>
      <c r="X324" s="9">
        <v>0</v>
      </c>
    </row>
    <row r="325" spans="1:26" x14ac:dyDescent="0.25">
      <c r="A325" s="9" t="s">
        <v>41</v>
      </c>
      <c r="B325" s="9" t="s">
        <v>21</v>
      </c>
      <c r="C325" s="8" t="str">
        <f>INDEX(calendrier!$C$3:$BC$23,MATCH(B325,calendrier!$B$3:$B$23,0),MATCH(A325,calendrier!$C$2:$BC$2,0))</f>
        <v>Bleu</v>
      </c>
      <c r="D325" s="9" t="s">
        <v>375</v>
      </c>
      <c r="E325" s="9">
        <v>12</v>
      </c>
      <c r="F325" s="9" t="str">
        <f>VLOOKUP(D325,référence!$A:$C,3,FALSE)</f>
        <v>UB méditerranien</v>
      </c>
      <c r="I325" s="9">
        <v>9965</v>
      </c>
      <c r="J325" s="9">
        <f t="shared" si="20"/>
        <v>11012</v>
      </c>
      <c r="K325" s="9">
        <f t="shared" si="21"/>
        <v>-1047</v>
      </c>
      <c r="L325" s="9">
        <v>2375</v>
      </c>
      <c r="M325" s="9">
        <v>10</v>
      </c>
      <c r="N325" s="9">
        <v>2353</v>
      </c>
      <c r="O325" s="11">
        <f t="shared" si="22"/>
        <v>9.2631578947368429E-3</v>
      </c>
      <c r="P325" s="9">
        <v>2575</v>
      </c>
      <c r="Q325" s="9">
        <v>12</v>
      </c>
      <c r="R325" s="9">
        <v>2559</v>
      </c>
      <c r="S325" s="11">
        <f t="shared" si="23"/>
        <v>6.2135922330097092E-3</v>
      </c>
      <c r="T325" s="9">
        <v>6145</v>
      </c>
      <c r="U325" s="9">
        <v>56</v>
      </c>
      <c r="V325" s="9">
        <v>6100</v>
      </c>
      <c r="W325" s="11">
        <f t="shared" si="24"/>
        <v>7.3230268510984537E-3</v>
      </c>
      <c r="X325" s="9">
        <v>0</v>
      </c>
    </row>
    <row r="326" spans="1:26" x14ac:dyDescent="0.25">
      <c r="A326" s="9" t="s">
        <v>41</v>
      </c>
      <c r="B326" s="9" t="s">
        <v>21</v>
      </c>
      <c r="C326" s="8" t="str">
        <f>INDEX(calendrier!$C$3:$BC$23,MATCH(B326,calendrier!$B$3:$B$23,0),MATCH(A326,calendrier!$C$2:$BC$2,0))</f>
        <v>Bleu</v>
      </c>
      <c r="D326" s="9" t="s">
        <v>152</v>
      </c>
      <c r="E326" s="9">
        <v>13</v>
      </c>
      <c r="F326" s="9" t="str">
        <f>VLOOKUP(D326,référence!$A:$C,3,FALSE)</f>
        <v>UB méditerranien</v>
      </c>
      <c r="I326" s="9">
        <v>14592</v>
      </c>
      <c r="J326" s="9">
        <f t="shared" si="20"/>
        <v>13747</v>
      </c>
      <c r="K326" s="9">
        <f t="shared" si="21"/>
        <v>845</v>
      </c>
      <c r="L326" s="9">
        <v>6864</v>
      </c>
      <c r="M326" s="9">
        <v>51</v>
      </c>
      <c r="N326" s="9">
        <v>6788</v>
      </c>
      <c r="O326" s="11">
        <f t="shared" si="22"/>
        <v>1.1072261072261072E-2</v>
      </c>
      <c r="P326" s="9">
        <v>7033</v>
      </c>
      <c r="Q326" s="9">
        <v>24</v>
      </c>
      <c r="R326" s="9">
        <v>6959</v>
      </c>
      <c r="S326" s="11">
        <f t="shared" si="23"/>
        <v>1.052182567894213E-2</v>
      </c>
      <c r="T326" s="9">
        <v>0</v>
      </c>
      <c r="U326" s="9">
        <v>0</v>
      </c>
      <c r="V326" s="9">
        <v>0</v>
      </c>
      <c r="W326" s="11" t="str">
        <f t="shared" si="24"/>
        <v/>
      </c>
      <c r="X326" s="9">
        <v>0</v>
      </c>
    </row>
    <row r="327" spans="1:26" x14ac:dyDescent="0.25">
      <c r="A327" s="9" t="s">
        <v>41</v>
      </c>
      <c r="B327" s="9" t="s">
        <v>21</v>
      </c>
      <c r="C327" s="8" t="str">
        <f>INDEX(calendrier!$C$3:$BC$23,MATCH(B327,calendrier!$B$3:$B$23,0),MATCH(A327,calendrier!$C$2:$BC$2,0))</f>
        <v>Bleu</v>
      </c>
      <c r="D327" s="9" t="s">
        <v>461</v>
      </c>
      <c r="E327" s="9">
        <v>14</v>
      </c>
      <c r="F327" s="9" t="str">
        <f>VLOOKUP(D327,référence!$A:$C,3,FALSE)</f>
        <v>UB méditerranien</v>
      </c>
      <c r="I327" s="9">
        <v>39936</v>
      </c>
      <c r="J327" s="9">
        <f t="shared" si="20"/>
        <v>38578</v>
      </c>
      <c r="K327" s="9">
        <f t="shared" si="21"/>
        <v>1358</v>
      </c>
      <c r="L327" s="9">
        <v>12457</v>
      </c>
      <c r="M327" s="9">
        <v>40</v>
      </c>
      <c r="N327" s="9">
        <v>12321</v>
      </c>
      <c r="O327" s="11">
        <f t="shared" si="22"/>
        <v>1.0917556393995343E-2</v>
      </c>
      <c r="P327" s="9">
        <v>12260</v>
      </c>
      <c r="Q327" s="9">
        <v>65</v>
      </c>
      <c r="R327" s="9">
        <v>12175</v>
      </c>
      <c r="S327" s="11">
        <f t="shared" si="23"/>
        <v>6.9331158238172923E-3</v>
      </c>
      <c r="T327" s="9">
        <v>14163</v>
      </c>
      <c r="U327" s="9">
        <v>135</v>
      </c>
      <c r="V327" s="9">
        <v>14082</v>
      </c>
      <c r="W327" s="11">
        <f t="shared" si="24"/>
        <v>5.7191273035373863E-3</v>
      </c>
      <c r="X327" s="9">
        <v>0</v>
      </c>
    </row>
    <row r="328" spans="1:26" x14ac:dyDescent="0.25">
      <c r="A328" s="9" t="s">
        <v>41</v>
      </c>
      <c r="B328" s="9" t="s">
        <v>21</v>
      </c>
      <c r="C328" s="8" t="str">
        <f>INDEX(calendrier!$C$3:$BC$23,MATCH(B328,calendrier!$B$3:$B$23,0),MATCH(A328,calendrier!$C$2:$BC$2,0))</f>
        <v>Bleu</v>
      </c>
      <c r="D328" s="9" t="s">
        <v>400</v>
      </c>
      <c r="E328" s="9">
        <v>15</v>
      </c>
      <c r="F328" s="9" t="str">
        <f>VLOOKUP(D328,référence!$A:$C,3,FALSE)</f>
        <v>UB méditerranien</v>
      </c>
      <c r="I328" s="9">
        <v>106752</v>
      </c>
      <c r="J328" s="9">
        <f t="shared" ref="J328:J391" si="25">SUM(N328,R328,V328)</f>
        <v>30644</v>
      </c>
      <c r="K328" s="9">
        <f t="shared" ref="K328:K391" si="26">I328-J328</f>
        <v>76108</v>
      </c>
      <c r="L328" s="9">
        <v>8943</v>
      </c>
      <c r="M328" s="9">
        <v>123</v>
      </c>
      <c r="N328" s="9">
        <v>8820</v>
      </c>
      <c r="O328" s="11">
        <f t="shared" ref="O328:O391" si="27">IFERROR(((L328-N328)/L328),"")</f>
        <v>1.3753773901375378E-2</v>
      </c>
      <c r="P328" s="9">
        <v>10049</v>
      </c>
      <c r="Q328" s="9">
        <v>36</v>
      </c>
      <c r="R328" s="9">
        <v>9973</v>
      </c>
      <c r="S328" s="11">
        <f t="shared" ref="S328:S391" si="28">IFERROR(((P328-R328)/P328),"")</f>
        <v>7.5629415862274851E-3</v>
      </c>
      <c r="T328" s="9">
        <v>11954</v>
      </c>
      <c r="U328" s="9">
        <v>113</v>
      </c>
      <c r="V328" s="9">
        <v>11851</v>
      </c>
      <c r="W328" s="11">
        <f t="shared" ref="W328:W391" si="29">IFERROR(((T328-V328)/T328),"")</f>
        <v>8.6163627237744681E-3</v>
      </c>
      <c r="X328" s="9">
        <v>5</v>
      </c>
    </row>
    <row r="329" spans="1:26" x14ac:dyDescent="0.25">
      <c r="A329" s="9" t="s">
        <v>41</v>
      </c>
      <c r="B329" s="9" t="s">
        <v>22</v>
      </c>
      <c r="C329" s="8" t="str">
        <f>INDEX(calendrier!$C$3:$BC$23,MATCH(B329,calendrier!$B$3:$B$23,0),MATCH(A329,calendrier!$C$2:$BC$2,0))</f>
        <v>Vert</v>
      </c>
      <c r="D329" s="9" t="s">
        <v>400</v>
      </c>
      <c r="E329" s="9">
        <v>15</v>
      </c>
      <c r="F329" s="9" t="str">
        <f>VLOOKUP(D329,référence!$A:$C,3,FALSE)</f>
        <v>UB méditerranien</v>
      </c>
      <c r="I329" s="9">
        <v>76108</v>
      </c>
      <c r="J329" s="9">
        <f t="shared" si="25"/>
        <v>70592</v>
      </c>
      <c r="K329" s="9">
        <f t="shared" si="26"/>
        <v>5516</v>
      </c>
      <c r="L329" s="9">
        <v>26938</v>
      </c>
      <c r="M329" s="9">
        <v>130</v>
      </c>
      <c r="N329" s="9">
        <v>26529</v>
      </c>
      <c r="O329" s="11">
        <f t="shared" si="27"/>
        <v>1.5183012844309155E-2</v>
      </c>
      <c r="P329" s="9">
        <v>27922</v>
      </c>
      <c r="Q329" s="9">
        <v>67</v>
      </c>
      <c r="R329" s="9">
        <v>27646</v>
      </c>
      <c r="S329" s="11">
        <f t="shared" si="28"/>
        <v>9.8846787479406912E-3</v>
      </c>
      <c r="T329" s="9">
        <v>16630</v>
      </c>
      <c r="U329" s="9">
        <v>117</v>
      </c>
      <c r="V329" s="9">
        <v>16417</v>
      </c>
      <c r="W329" s="11">
        <f t="shared" si="29"/>
        <v>1.2808177991581479E-2</v>
      </c>
      <c r="X329" s="9">
        <v>3</v>
      </c>
      <c r="Y329" s="9">
        <v>323378</v>
      </c>
      <c r="Z329" s="9">
        <v>26</v>
      </c>
    </row>
    <row r="330" spans="1:26" x14ac:dyDescent="0.25">
      <c r="A330" s="9" t="s">
        <v>41</v>
      </c>
      <c r="B330" s="9" t="s">
        <v>23</v>
      </c>
      <c r="C330" s="8" t="str">
        <f>INDEX(calendrier!$C$3:$BC$23,MATCH(B330,calendrier!$B$3:$B$23,0),MATCH(A330,calendrier!$C$2:$BC$2,0))</f>
        <v>Orange</v>
      </c>
      <c r="D330" s="9" t="s">
        <v>829</v>
      </c>
      <c r="E330" s="9">
        <v>16</v>
      </c>
      <c r="F330" s="9" t="str">
        <f>VLOOKUP(D330,référence!$A:$C,3,FALSE)</f>
        <v>UB djuvec</v>
      </c>
      <c r="I330" s="9">
        <v>89856</v>
      </c>
      <c r="J330" s="9">
        <f t="shared" si="25"/>
        <v>75841</v>
      </c>
      <c r="K330" s="9">
        <f t="shared" si="26"/>
        <v>14015</v>
      </c>
      <c r="L330" s="9">
        <v>27639</v>
      </c>
      <c r="M330" s="9">
        <v>173</v>
      </c>
      <c r="N330" s="9">
        <v>26761</v>
      </c>
      <c r="O330" s="11">
        <f t="shared" si="27"/>
        <v>3.1766706465501643E-2</v>
      </c>
      <c r="P330" s="9">
        <v>21864</v>
      </c>
      <c r="Q330" s="9">
        <v>185</v>
      </c>
      <c r="R330" s="9">
        <v>21722</v>
      </c>
      <c r="S330" s="11">
        <f t="shared" si="28"/>
        <v>6.4946944749359678E-3</v>
      </c>
      <c r="T330" s="9">
        <v>27627</v>
      </c>
      <c r="U330" s="9">
        <v>208</v>
      </c>
      <c r="V330" s="9">
        <v>27358</v>
      </c>
      <c r="W330" s="11">
        <f t="shared" si="29"/>
        <v>9.7368516306511749E-3</v>
      </c>
      <c r="X330" s="9">
        <v>0</v>
      </c>
      <c r="Y330" s="9">
        <v>76261</v>
      </c>
      <c r="Z330" s="9">
        <v>7</v>
      </c>
    </row>
    <row r="331" spans="1:26" x14ac:dyDescent="0.25">
      <c r="A331" s="9" t="s">
        <v>41</v>
      </c>
      <c r="B331" s="9" t="s">
        <v>24</v>
      </c>
      <c r="C331" s="8" t="str">
        <f>INDEX(calendrier!$C$3:$BC$23,MATCH(B331,calendrier!$B$3:$B$23,0),MATCH(A331,calendrier!$C$2:$BC$2,0))</f>
        <v>Rouge</v>
      </c>
      <c r="D331" s="9" t="s">
        <v>769</v>
      </c>
      <c r="E331" s="9">
        <v>17</v>
      </c>
      <c r="F331" s="9" t="str">
        <f>VLOOKUP(D331,référence!$A:$C,3,FALSE)</f>
        <v>UB mushroom</v>
      </c>
      <c r="I331" s="9">
        <v>70656</v>
      </c>
      <c r="J331" s="9">
        <f t="shared" si="25"/>
        <v>67047</v>
      </c>
      <c r="K331" s="9">
        <f t="shared" si="26"/>
        <v>3609</v>
      </c>
      <c r="L331" s="9">
        <v>24829</v>
      </c>
      <c r="M331" s="9">
        <v>216</v>
      </c>
      <c r="N331" s="9">
        <v>23915</v>
      </c>
      <c r="O331" s="11">
        <f t="shared" si="27"/>
        <v>3.6811792661806758E-2</v>
      </c>
      <c r="P331" s="9">
        <v>18627</v>
      </c>
      <c r="Q331" s="9">
        <v>67</v>
      </c>
      <c r="R331" s="9">
        <v>18455</v>
      </c>
      <c r="S331" s="11">
        <f t="shared" si="28"/>
        <v>9.2339077682933382E-3</v>
      </c>
      <c r="T331" s="9">
        <v>25173</v>
      </c>
      <c r="U331" s="9">
        <v>187</v>
      </c>
      <c r="V331" s="9">
        <v>24677</v>
      </c>
      <c r="W331" s="11">
        <f t="shared" si="29"/>
        <v>1.9703650736900648E-2</v>
      </c>
      <c r="X331" s="9">
        <v>0</v>
      </c>
      <c r="Y331" s="9">
        <v>68605</v>
      </c>
      <c r="Z331" s="9">
        <v>5</v>
      </c>
    </row>
    <row r="332" spans="1:26" x14ac:dyDescent="0.25">
      <c r="A332" s="9" t="s">
        <v>41</v>
      </c>
      <c r="B332" s="9" t="s">
        <v>24</v>
      </c>
      <c r="C332" s="8" t="str">
        <f>INDEX(calendrier!$C$3:$BC$23,MATCH(B332,calendrier!$B$3:$B$23,0),MATCH(A332,calendrier!$C$2:$BC$2,0))</f>
        <v>Rouge</v>
      </c>
      <c r="D332" s="9" t="s">
        <v>493</v>
      </c>
      <c r="E332" s="9">
        <v>18</v>
      </c>
      <c r="F332" s="9" t="str">
        <f>VLOOKUP(D332,référence!$A:$C,3,FALSE)</f>
        <v>UB risi bisi</v>
      </c>
      <c r="I332" s="9">
        <v>3072</v>
      </c>
      <c r="J332" s="9">
        <f t="shared" si="25"/>
        <v>3265</v>
      </c>
      <c r="K332" s="9">
        <f t="shared" si="26"/>
        <v>-193</v>
      </c>
      <c r="L332" s="9">
        <v>0</v>
      </c>
      <c r="M332" s="9">
        <v>0</v>
      </c>
      <c r="N332" s="9">
        <v>0</v>
      </c>
      <c r="O332" s="11" t="str">
        <f t="shared" si="27"/>
        <v/>
      </c>
      <c r="P332" s="9">
        <v>0</v>
      </c>
      <c r="Q332" s="9">
        <v>0</v>
      </c>
      <c r="R332" s="9">
        <v>0</v>
      </c>
      <c r="S332" s="11" t="str">
        <f t="shared" si="28"/>
        <v/>
      </c>
      <c r="T332" s="9">
        <v>3405</v>
      </c>
      <c r="U332" s="9">
        <v>133</v>
      </c>
      <c r="V332" s="9">
        <v>3265</v>
      </c>
      <c r="W332" s="11">
        <f t="shared" si="29"/>
        <v>4.1116005873715125E-2</v>
      </c>
      <c r="X332" s="9">
        <v>0</v>
      </c>
    </row>
    <row r="333" spans="1:26" x14ac:dyDescent="0.25">
      <c r="A333" s="9" t="s">
        <v>41</v>
      </c>
      <c r="B333" s="9" t="s">
        <v>24</v>
      </c>
      <c r="C333" s="8" t="str">
        <f>INDEX(calendrier!$C$3:$BC$23,MATCH(B333,calendrier!$B$3:$B$23,0),MATCH(A333,calendrier!$C$2:$BC$2,0))</f>
        <v>Rouge</v>
      </c>
      <c r="D333" s="9" t="s">
        <v>455</v>
      </c>
      <c r="E333" s="9">
        <v>19</v>
      </c>
      <c r="F333" s="9" t="str">
        <f>VLOOKUP(D333,référence!$A:$C,3,FALSE)</f>
        <v>UB risi bisi</v>
      </c>
      <c r="I333" s="9">
        <v>66816</v>
      </c>
      <c r="J333" s="9">
        <f t="shared" si="25"/>
        <v>11817</v>
      </c>
      <c r="K333" s="9">
        <f t="shared" si="26"/>
        <v>54999</v>
      </c>
      <c r="L333" s="9">
        <v>5196</v>
      </c>
      <c r="M333" s="9">
        <v>16</v>
      </c>
      <c r="N333" s="9">
        <v>5053</v>
      </c>
      <c r="O333" s="11">
        <f t="shared" si="27"/>
        <v>2.7521170130869899E-2</v>
      </c>
      <c r="P333" s="9">
        <v>5640</v>
      </c>
      <c r="Q333" s="9">
        <v>30</v>
      </c>
      <c r="R333" s="9">
        <v>5531</v>
      </c>
      <c r="S333" s="11">
        <f t="shared" si="28"/>
        <v>1.9326241134751773E-2</v>
      </c>
      <c r="T333" s="9">
        <v>1291</v>
      </c>
      <c r="U333" s="9">
        <v>35</v>
      </c>
      <c r="V333" s="9">
        <v>1233</v>
      </c>
      <c r="W333" s="11">
        <f t="shared" si="29"/>
        <v>4.4926413632842756E-2</v>
      </c>
      <c r="X333" s="9">
        <v>0</v>
      </c>
    </row>
    <row r="334" spans="1:26" x14ac:dyDescent="0.25">
      <c r="A334" s="9" t="s">
        <v>41</v>
      </c>
      <c r="B334" s="9" t="s">
        <v>25</v>
      </c>
      <c r="C334" s="8" t="str">
        <f>INDEX(calendrier!$C$3:$BC$23,MATCH(B334,calendrier!$B$3:$B$23,0),MATCH(A334,calendrier!$C$2:$BC$2,0))</f>
        <v>Vert</v>
      </c>
      <c r="D334" s="9" t="s">
        <v>455</v>
      </c>
      <c r="E334" s="9">
        <v>19</v>
      </c>
      <c r="F334" s="9" t="str">
        <f>VLOOKUP(D334,référence!$A:$C,3,FALSE)</f>
        <v>UB risi bisi</v>
      </c>
      <c r="I334" s="9">
        <v>54999</v>
      </c>
      <c r="J334" s="9">
        <f t="shared" si="25"/>
        <v>49434</v>
      </c>
      <c r="K334" s="9">
        <f t="shared" si="26"/>
        <v>5565</v>
      </c>
      <c r="L334" s="9">
        <v>14110</v>
      </c>
      <c r="M334" s="9">
        <v>279</v>
      </c>
      <c r="N334" s="9">
        <v>13781</v>
      </c>
      <c r="O334" s="11">
        <f t="shared" si="27"/>
        <v>2.3316796598157337E-2</v>
      </c>
      <c r="P334" s="9">
        <v>18167</v>
      </c>
      <c r="Q334" s="9">
        <v>132</v>
      </c>
      <c r="R334" s="9">
        <v>17994</v>
      </c>
      <c r="S334" s="11">
        <f t="shared" si="28"/>
        <v>9.5227610502559585E-3</v>
      </c>
      <c r="T334" s="9">
        <v>17919</v>
      </c>
      <c r="U334" s="9">
        <v>276</v>
      </c>
      <c r="V334" s="9">
        <v>17659</v>
      </c>
      <c r="W334" s="11">
        <f t="shared" si="29"/>
        <v>1.4509738266644343E-2</v>
      </c>
      <c r="X334" s="9">
        <v>1</v>
      </c>
      <c r="Y334" s="9">
        <v>65600</v>
      </c>
      <c r="Z334" s="9">
        <v>4</v>
      </c>
    </row>
    <row r="335" spans="1:26" x14ac:dyDescent="0.25">
      <c r="A335" s="9" t="s">
        <v>41</v>
      </c>
      <c r="B335" s="9" t="s">
        <v>25</v>
      </c>
      <c r="C335" s="8" t="str">
        <f>INDEX(calendrier!$C$3:$BC$23,MATCH(B335,calendrier!$B$3:$B$23,0),MATCH(A335,calendrier!$C$2:$BC$2,0))</f>
        <v>Vert</v>
      </c>
      <c r="D335" s="9" t="s">
        <v>491</v>
      </c>
      <c r="E335" s="9">
        <v>20</v>
      </c>
      <c r="F335" s="9" t="str">
        <f>VLOOKUP(D335,référence!$A:$C,3,FALSE)</f>
        <v>UB mexicain</v>
      </c>
      <c r="I335" s="9">
        <v>6144</v>
      </c>
      <c r="J335" s="9">
        <f t="shared" si="25"/>
        <v>7076</v>
      </c>
      <c r="K335" s="9">
        <f t="shared" si="26"/>
        <v>-932</v>
      </c>
      <c r="L335" s="9">
        <v>2479</v>
      </c>
      <c r="M335" s="9">
        <v>64</v>
      </c>
      <c r="N335" s="9">
        <v>2326</v>
      </c>
      <c r="O335" s="11">
        <f t="shared" si="27"/>
        <v>6.171843485276321E-2</v>
      </c>
      <c r="P335" s="9">
        <v>4802</v>
      </c>
      <c r="Q335" s="9">
        <v>31</v>
      </c>
      <c r="R335" s="9">
        <v>4750</v>
      </c>
      <c r="S335" s="11">
        <f t="shared" si="28"/>
        <v>1.0828821324448146E-2</v>
      </c>
      <c r="T335" s="9">
        <v>0</v>
      </c>
      <c r="U335" s="9">
        <v>0</v>
      </c>
      <c r="V335" s="9">
        <v>0</v>
      </c>
      <c r="W335" s="11" t="str">
        <f t="shared" si="29"/>
        <v/>
      </c>
      <c r="X335" s="9">
        <v>0</v>
      </c>
    </row>
    <row r="336" spans="1:26" x14ac:dyDescent="0.25">
      <c r="A336" s="9" t="s">
        <v>41</v>
      </c>
      <c r="B336" s="9" t="s">
        <v>25</v>
      </c>
      <c r="C336" s="8" t="str">
        <f>INDEX(calendrier!$C$3:$BC$23,MATCH(B336,calendrier!$B$3:$B$23,0),MATCH(A336,calendrier!$C$2:$BC$2,0))</f>
        <v>Vert</v>
      </c>
      <c r="D336" s="9" t="s">
        <v>453</v>
      </c>
      <c r="E336" s="9">
        <v>21</v>
      </c>
      <c r="F336" s="9" t="str">
        <f>VLOOKUP(D336,référence!$A:$C,3,FALSE)</f>
        <v>UB mexicain</v>
      </c>
      <c r="I336" s="9">
        <v>62976</v>
      </c>
      <c r="J336" s="9">
        <f t="shared" si="25"/>
        <v>24626</v>
      </c>
      <c r="K336" s="9">
        <f t="shared" si="26"/>
        <v>38350</v>
      </c>
      <c r="L336" s="9">
        <v>7001</v>
      </c>
      <c r="M336" s="9">
        <v>26</v>
      </c>
      <c r="N336" s="9">
        <v>6939</v>
      </c>
      <c r="O336" s="11">
        <f t="shared" si="27"/>
        <v>8.8558777317526063E-3</v>
      </c>
      <c r="P336" s="9">
        <v>7359</v>
      </c>
      <c r="Q336" s="9">
        <v>27</v>
      </c>
      <c r="R336" s="9">
        <v>7316</v>
      </c>
      <c r="S336" s="11">
        <f t="shared" si="28"/>
        <v>5.8431852153825251E-3</v>
      </c>
      <c r="T336" s="9">
        <v>10526</v>
      </c>
      <c r="U336" s="9">
        <v>67</v>
      </c>
      <c r="V336" s="9">
        <v>10371</v>
      </c>
      <c r="W336" s="11">
        <f t="shared" si="29"/>
        <v>1.4725441763252897E-2</v>
      </c>
      <c r="X336" s="9">
        <v>0</v>
      </c>
    </row>
    <row r="337" spans="1:26" x14ac:dyDescent="0.25">
      <c r="A337" s="9" t="s">
        <v>41</v>
      </c>
      <c r="B337" s="9" t="s">
        <v>26</v>
      </c>
      <c r="C337" s="8" t="str">
        <f>INDEX(calendrier!$C$3:$BC$23,MATCH(B337,calendrier!$B$3:$B$23,0),MATCH(A337,calendrier!$C$2:$BC$2,0))</f>
        <v>Orange</v>
      </c>
      <c r="D337" s="9" t="s">
        <v>453</v>
      </c>
      <c r="E337" s="9">
        <v>21</v>
      </c>
      <c r="F337" s="9" t="str">
        <f>VLOOKUP(D337,référence!$A:$C,3,FALSE)</f>
        <v>UB mexicain</v>
      </c>
      <c r="I337" s="9">
        <v>38350</v>
      </c>
      <c r="J337" s="9">
        <f t="shared" si="25"/>
        <v>38462</v>
      </c>
      <c r="K337" s="9">
        <f t="shared" si="26"/>
        <v>-112</v>
      </c>
      <c r="L337" s="9">
        <v>12378</v>
      </c>
      <c r="M337" s="9">
        <v>102</v>
      </c>
      <c r="N337" s="9">
        <v>12277</v>
      </c>
      <c r="O337" s="11">
        <f t="shared" si="27"/>
        <v>8.1596380675391829E-3</v>
      </c>
      <c r="P337" s="9">
        <v>12585</v>
      </c>
      <c r="Q337" s="9">
        <v>115</v>
      </c>
      <c r="R337" s="9">
        <v>12431</v>
      </c>
      <c r="S337" s="11">
        <f t="shared" si="28"/>
        <v>1.2236789829161701E-2</v>
      </c>
      <c r="T337" s="9">
        <v>13925</v>
      </c>
      <c r="U337" s="9">
        <v>314</v>
      </c>
      <c r="V337" s="9">
        <v>13754</v>
      </c>
      <c r="W337" s="11">
        <f t="shared" si="29"/>
        <v>1.2280071813285458E-2</v>
      </c>
      <c r="X337" s="9">
        <v>0</v>
      </c>
    </row>
    <row r="338" spans="1:26" x14ac:dyDescent="0.25">
      <c r="A338" s="9" t="s">
        <v>41</v>
      </c>
      <c r="B338" s="9" t="s">
        <v>26</v>
      </c>
      <c r="C338" s="8" t="str">
        <f>INDEX(calendrier!$C$3:$BC$23,MATCH(B338,calendrier!$B$3:$B$23,0),MATCH(A338,calendrier!$C$2:$BC$2,0))</f>
        <v>Orange</v>
      </c>
      <c r="D338" s="9" t="s">
        <v>379</v>
      </c>
      <c r="E338" s="9">
        <v>22</v>
      </c>
      <c r="F338" s="9" t="str">
        <f>VLOOKUP(D338,référence!$A:$C,3,FALSE)</f>
        <v>UB mexicain</v>
      </c>
      <c r="I338" s="9">
        <v>92160</v>
      </c>
      <c r="J338" s="9">
        <f t="shared" si="25"/>
        <v>44591</v>
      </c>
      <c r="K338" s="9">
        <f t="shared" si="26"/>
        <v>47569</v>
      </c>
      <c r="L338" s="9">
        <v>13928</v>
      </c>
      <c r="M338" s="9">
        <v>59968</v>
      </c>
      <c r="N338" s="9">
        <v>13742</v>
      </c>
      <c r="O338" s="11">
        <f t="shared" si="27"/>
        <v>1.3354394026421596E-2</v>
      </c>
      <c r="P338" s="9">
        <v>16889</v>
      </c>
      <c r="Q338" s="9">
        <v>255</v>
      </c>
      <c r="R338" s="9">
        <v>16822</v>
      </c>
      <c r="S338" s="11">
        <f t="shared" si="28"/>
        <v>3.9670791639528687E-3</v>
      </c>
      <c r="T338" s="9">
        <v>14188</v>
      </c>
      <c r="U338" s="9">
        <v>180</v>
      </c>
      <c r="V338" s="9">
        <v>14027</v>
      </c>
      <c r="W338" s="11">
        <f t="shared" si="29"/>
        <v>1.1347617705102904E-2</v>
      </c>
      <c r="X338" s="9">
        <v>0</v>
      </c>
    </row>
    <row r="339" spans="1:26" x14ac:dyDescent="0.25">
      <c r="A339" s="9" t="s">
        <v>41</v>
      </c>
      <c r="B339" s="9" t="s">
        <v>27</v>
      </c>
      <c r="C339" s="8" t="str">
        <f>INDEX(calendrier!$C$3:$BC$23,MATCH(B339,calendrier!$B$3:$B$23,0),MATCH(A339,calendrier!$C$2:$BC$2,0))</f>
        <v>Rouge</v>
      </c>
      <c r="D339" s="9" t="s">
        <v>379</v>
      </c>
      <c r="E339" s="9">
        <v>22</v>
      </c>
      <c r="F339" s="9" t="str">
        <f>VLOOKUP(D339,référence!$A:$C,3,FALSE)</f>
        <v>UB mexicain</v>
      </c>
      <c r="I339" s="9">
        <v>47569</v>
      </c>
      <c r="J339" s="9">
        <f t="shared" si="25"/>
        <v>41938</v>
      </c>
      <c r="K339" s="9">
        <f t="shared" si="26"/>
        <v>5631</v>
      </c>
      <c r="L339" s="9">
        <v>12917</v>
      </c>
      <c r="M339" s="9">
        <v>22</v>
      </c>
      <c r="N339" s="9">
        <v>12755</v>
      </c>
      <c r="O339" s="11">
        <f t="shared" si="27"/>
        <v>1.2541611829372145E-2</v>
      </c>
      <c r="P339" s="9">
        <v>14927</v>
      </c>
      <c r="Q339" s="9">
        <v>125</v>
      </c>
      <c r="R339" s="9">
        <v>14826</v>
      </c>
      <c r="S339" s="11">
        <f t="shared" si="28"/>
        <v>6.7662624773899647E-3</v>
      </c>
      <c r="T339" s="9">
        <v>14526</v>
      </c>
      <c r="U339" s="9">
        <v>203</v>
      </c>
      <c r="V339" s="9">
        <v>14357</v>
      </c>
      <c r="W339" s="11">
        <f t="shared" si="29"/>
        <v>1.1634310890816468E-2</v>
      </c>
      <c r="X339" s="9">
        <v>2</v>
      </c>
      <c r="Y339" s="9">
        <v>158276</v>
      </c>
      <c r="Z339" s="9">
        <v>13</v>
      </c>
    </row>
    <row r="340" spans="1:26" x14ac:dyDescent="0.25">
      <c r="A340" s="9" t="s">
        <v>41</v>
      </c>
      <c r="B340" s="9" t="s">
        <v>27</v>
      </c>
      <c r="C340" s="8" t="str">
        <f>INDEX(calendrier!$C$3:$BC$23,MATCH(B340,calendrier!$B$3:$B$23,0),MATCH(A340,calendrier!$C$2:$BC$2,0))</f>
        <v>Rouge</v>
      </c>
      <c r="D340" s="9" t="s">
        <v>799</v>
      </c>
      <c r="E340" s="9">
        <v>23</v>
      </c>
      <c r="F340" s="9" t="str">
        <f>VLOOKUP(D340,référence!$A:$C,3,FALSE)</f>
        <v>UB tomate olive</v>
      </c>
      <c r="I340" s="9">
        <v>3072</v>
      </c>
      <c r="J340" s="9">
        <f t="shared" si="25"/>
        <v>3369</v>
      </c>
      <c r="K340" s="9">
        <f t="shared" si="26"/>
        <v>-297</v>
      </c>
      <c r="L340" s="9">
        <v>0</v>
      </c>
      <c r="M340" s="9">
        <v>0</v>
      </c>
      <c r="N340" s="9">
        <v>0</v>
      </c>
      <c r="O340" s="11" t="str">
        <f t="shared" si="27"/>
        <v/>
      </c>
      <c r="P340" s="9">
        <v>0</v>
      </c>
      <c r="Q340" s="9">
        <v>0</v>
      </c>
      <c r="R340" s="9">
        <v>0</v>
      </c>
      <c r="S340" s="11" t="str">
        <f t="shared" si="28"/>
        <v/>
      </c>
      <c r="T340" s="9">
        <v>3454</v>
      </c>
      <c r="U340" s="9">
        <v>64</v>
      </c>
      <c r="V340" s="9">
        <v>3369</v>
      </c>
      <c r="W340" s="11">
        <f t="shared" si="29"/>
        <v>2.460914881297047E-2</v>
      </c>
      <c r="X340" s="9">
        <v>0</v>
      </c>
    </row>
    <row r="341" spans="1:26" x14ac:dyDescent="0.25">
      <c r="A341" s="9" t="s">
        <v>41</v>
      </c>
      <c r="B341" s="9" t="s">
        <v>27</v>
      </c>
      <c r="C341" s="8" t="str">
        <f>INDEX(calendrier!$C$3:$BC$23,MATCH(B341,calendrier!$B$3:$B$23,0),MATCH(A341,calendrier!$C$2:$BC$2,0))</f>
        <v>Rouge</v>
      </c>
      <c r="D341" s="9" t="s">
        <v>789</v>
      </c>
      <c r="E341" s="9">
        <v>24</v>
      </c>
      <c r="F341" s="9" t="str">
        <f>VLOOKUP(D341,référence!$A:$C,3,FALSE)</f>
        <v>UB tomate olive</v>
      </c>
      <c r="I341" s="9">
        <v>14592</v>
      </c>
      <c r="J341" s="9">
        <f t="shared" si="25"/>
        <v>14173</v>
      </c>
      <c r="K341" s="9">
        <f t="shared" si="26"/>
        <v>419</v>
      </c>
      <c r="L341" s="9">
        <v>7189</v>
      </c>
      <c r="M341" s="9">
        <v>7</v>
      </c>
      <c r="N341" s="9">
        <v>7143</v>
      </c>
      <c r="O341" s="11">
        <f t="shared" si="27"/>
        <v>6.3986646265127281E-3</v>
      </c>
      <c r="P341" s="9">
        <v>7091</v>
      </c>
      <c r="Q341" s="9">
        <v>43</v>
      </c>
      <c r="R341" s="9">
        <v>7030</v>
      </c>
      <c r="S341" s="11">
        <f t="shared" si="28"/>
        <v>8.6024538146946827E-3</v>
      </c>
      <c r="T341" s="9">
        <v>0</v>
      </c>
      <c r="U341" s="9">
        <v>0</v>
      </c>
      <c r="V341" s="9">
        <v>0</v>
      </c>
      <c r="W341" s="11" t="str">
        <f t="shared" si="29"/>
        <v/>
      </c>
      <c r="X341" s="9">
        <v>0</v>
      </c>
    </row>
    <row r="342" spans="1:26" x14ac:dyDescent="0.25">
      <c r="A342" s="9" t="s">
        <v>41</v>
      </c>
      <c r="B342" s="9" t="s">
        <v>27</v>
      </c>
      <c r="C342" s="8" t="str">
        <f>INDEX(calendrier!$C$3:$BC$23,MATCH(B342,calendrier!$B$3:$B$23,0),MATCH(A342,calendrier!$C$2:$BC$2,0))</f>
        <v>Rouge</v>
      </c>
      <c r="D342" s="9" t="s">
        <v>487</v>
      </c>
      <c r="E342" s="9">
        <v>25</v>
      </c>
      <c r="F342" s="9" t="str">
        <f>VLOOKUP(D342,référence!$A:$C,3,FALSE)</f>
        <v>UB tomate olive</v>
      </c>
      <c r="I342" s="9">
        <v>3072</v>
      </c>
      <c r="J342" s="9">
        <f t="shared" si="25"/>
        <v>3174</v>
      </c>
      <c r="K342" s="9">
        <f t="shared" si="26"/>
        <v>-102</v>
      </c>
      <c r="L342" s="9">
        <v>0</v>
      </c>
      <c r="M342" s="9">
        <v>0</v>
      </c>
      <c r="N342" s="9">
        <v>0</v>
      </c>
      <c r="O342" s="11" t="str">
        <f t="shared" si="27"/>
        <v/>
      </c>
      <c r="P342" s="9">
        <v>0</v>
      </c>
      <c r="Q342" s="9">
        <v>0</v>
      </c>
      <c r="R342" s="9">
        <v>0</v>
      </c>
      <c r="S342" s="11" t="str">
        <f t="shared" si="28"/>
        <v/>
      </c>
      <c r="T342" s="9">
        <v>3201</v>
      </c>
      <c r="U342" s="9">
        <v>60</v>
      </c>
      <c r="V342" s="9">
        <v>3174</v>
      </c>
      <c r="W342" s="11">
        <f t="shared" si="29"/>
        <v>8.4348641049671984E-3</v>
      </c>
      <c r="X342" s="9">
        <v>0</v>
      </c>
    </row>
    <row r="343" spans="1:26" x14ac:dyDescent="0.25">
      <c r="A343" s="9" t="s">
        <v>41</v>
      </c>
      <c r="B343" s="9" t="s">
        <v>27</v>
      </c>
      <c r="C343" s="8" t="str">
        <f>INDEX(calendrier!$C$3:$BC$23,MATCH(B343,calendrier!$B$3:$B$23,0),MATCH(A343,calendrier!$C$2:$BC$2,0))</f>
        <v>Rouge</v>
      </c>
      <c r="D343" s="9" t="s">
        <v>757</v>
      </c>
      <c r="E343" s="9">
        <v>26</v>
      </c>
      <c r="F343" s="9" t="str">
        <f>VLOOKUP(D343,référence!$A:$C,3,FALSE)</f>
        <v>UB tomate olive</v>
      </c>
      <c r="I343" s="9">
        <v>69120</v>
      </c>
      <c r="J343" s="9">
        <f t="shared" si="25"/>
        <v>11629</v>
      </c>
      <c r="K343" s="9">
        <f t="shared" si="26"/>
        <v>57491</v>
      </c>
      <c r="L343" s="9">
        <v>4298</v>
      </c>
      <c r="M343" s="9">
        <v>12</v>
      </c>
      <c r="N343" s="9">
        <v>4246</v>
      </c>
      <c r="O343" s="11">
        <f t="shared" si="27"/>
        <v>1.2098650535132619E-2</v>
      </c>
      <c r="P343" s="9">
        <v>4302</v>
      </c>
      <c r="Q343" s="9">
        <v>11</v>
      </c>
      <c r="R343" s="9">
        <v>4265</v>
      </c>
      <c r="S343" s="11">
        <f t="shared" si="28"/>
        <v>8.6006508600650865E-3</v>
      </c>
      <c r="T343" s="9">
        <v>3198</v>
      </c>
      <c r="U343" s="9">
        <v>129</v>
      </c>
      <c r="V343" s="9">
        <v>3118</v>
      </c>
      <c r="W343" s="11">
        <f t="shared" si="29"/>
        <v>2.5015634771732333E-2</v>
      </c>
      <c r="X343" s="9">
        <v>1</v>
      </c>
    </row>
    <row r="344" spans="1:26" x14ac:dyDescent="0.25">
      <c r="A344" s="9" t="s">
        <v>41</v>
      </c>
      <c r="B344" s="9" t="s">
        <v>28</v>
      </c>
      <c r="C344" s="8" t="str">
        <f>INDEX(calendrier!$C$3:$BC$23,MATCH(B344,calendrier!$B$3:$B$23,0),MATCH(A344,calendrier!$C$2:$BC$2,0))</f>
        <v>Bleu</v>
      </c>
      <c r="D344" s="9" t="s">
        <v>757</v>
      </c>
      <c r="E344" s="9">
        <v>26</v>
      </c>
      <c r="F344" s="9" t="str">
        <f>VLOOKUP(D344,référence!$A:$C,3,FALSE)</f>
        <v>UB tomate olive</v>
      </c>
      <c r="I344" s="9">
        <v>57491</v>
      </c>
      <c r="J344" s="9">
        <f t="shared" si="25"/>
        <v>44850</v>
      </c>
      <c r="K344" s="9">
        <f t="shared" si="26"/>
        <v>12641</v>
      </c>
      <c r="L344" s="9">
        <v>16952</v>
      </c>
      <c r="M344" s="9">
        <v>172</v>
      </c>
      <c r="N344" s="9">
        <v>16768</v>
      </c>
      <c r="O344" s="11">
        <f t="shared" si="27"/>
        <v>1.0854176498348278E-2</v>
      </c>
      <c r="P344" s="9">
        <v>17300</v>
      </c>
      <c r="Q344" s="9">
        <v>119</v>
      </c>
      <c r="R344" s="9">
        <v>17203</v>
      </c>
      <c r="S344" s="11">
        <f t="shared" si="28"/>
        <v>5.6069364161849709E-3</v>
      </c>
      <c r="T344" s="9">
        <v>10948</v>
      </c>
      <c r="U344" s="9">
        <v>50</v>
      </c>
      <c r="V344" s="9">
        <v>10879</v>
      </c>
      <c r="W344" s="11">
        <f t="shared" si="29"/>
        <v>6.3025210084033615E-3</v>
      </c>
      <c r="X344" s="9">
        <v>7</v>
      </c>
    </row>
    <row r="345" spans="1:26" x14ac:dyDescent="0.25">
      <c r="A345" s="9" t="s">
        <v>41</v>
      </c>
      <c r="B345" s="9" t="s">
        <v>29</v>
      </c>
      <c r="C345" s="8" t="str">
        <f>INDEX(calendrier!$C$3:$BC$23,MATCH(B345,calendrier!$B$3:$B$23,0),MATCH(A345,calendrier!$C$2:$BC$2,0))</f>
        <v>Vert</v>
      </c>
      <c r="D345" s="9" t="s">
        <v>757</v>
      </c>
      <c r="E345" s="9">
        <v>26</v>
      </c>
      <c r="F345" s="9" t="str">
        <f>VLOOKUP(D345,référence!$A:$C,3,FALSE)</f>
        <v>UB tomate olive</v>
      </c>
      <c r="I345" s="9">
        <v>12641</v>
      </c>
      <c r="J345" s="9">
        <f t="shared" si="25"/>
        <v>9286</v>
      </c>
      <c r="K345" s="9">
        <f t="shared" si="26"/>
        <v>3355</v>
      </c>
      <c r="L345" s="9">
        <v>2705</v>
      </c>
      <c r="M345" s="9">
        <v>48</v>
      </c>
      <c r="N345" s="9">
        <v>2652</v>
      </c>
      <c r="O345" s="11">
        <f t="shared" si="27"/>
        <v>1.9593345656192238E-2</v>
      </c>
      <c r="P345" s="9">
        <v>3056</v>
      </c>
      <c r="Q345" s="9">
        <v>16</v>
      </c>
      <c r="R345" s="9">
        <v>2976</v>
      </c>
      <c r="S345" s="11">
        <f t="shared" si="28"/>
        <v>2.6178010471204188E-2</v>
      </c>
      <c r="T345" s="9">
        <v>3693</v>
      </c>
      <c r="U345" s="9">
        <v>27</v>
      </c>
      <c r="V345" s="9">
        <v>3658</v>
      </c>
      <c r="W345" s="11">
        <f t="shared" si="29"/>
        <v>9.4773896561061461E-3</v>
      </c>
      <c r="X345" s="9">
        <v>3</v>
      </c>
      <c r="Y345" s="9">
        <v>87283</v>
      </c>
      <c r="Z345" s="9">
        <v>8</v>
      </c>
    </row>
    <row r="346" spans="1:26" x14ac:dyDescent="0.25">
      <c r="A346" s="9" t="s">
        <v>41</v>
      </c>
      <c r="B346" s="9" t="s">
        <v>29</v>
      </c>
      <c r="C346" s="8" t="str">
        <f>INDEX(calendrier!$C$3:$BC$23,MATCH(B346,calendrier!$B$3:$B$23,0),MATCH(A346,calendrier!$C$2:$BC$2,0))</f>
        <v>Vert</v>
      </c>
      <c r="D346" s="9" t="s">
        <v>425</v>
      </c>
      <c r="E346" s="9">
        <v>27</v>
      </c>
      <c r="F346" s="9" t="str">
        <f>VLOOKUP(D346,référence!$A:$C,3,FALSE)</f>
        <v>UB basmati</v>
      </c>
      <c r="I346" s="9">
        <v>12288</v>
      </c>
      <c r="J346" s="9">
        <f t="shared" si="25"/>
        <v>13793</v>
      </c>
      <c r="K346" s="9">
        <f t="shared" si="26"/>
        <v>-1505</v>
      </c>
      <c r="L346" s="9">
        <v>6692</v>
      </c>
      <c r="M346" s="9">
        <v>61</v>
      </c>
      <c r="N346" s="9">
        <v>6488</v>
      </c>
      <c r="O346" s="11">
        <f t="shared" si="27"/>
        <v>3.0484160191273164E-2</v>
      </c>
      <c r="P346" s="9">
        <v>7378</v>
      </c>
      <c r="Q346" s="9">
        <v>84</v>
      </c>
      <c r="R346" s="9">
        <v>7305</v>
      </c>
      <c r="S346" s="11">
        <f t="shared" si="28"/>
        <v>9.8942802927622659E-3</v>
      </c>
      <c r="T346" s="9">
        <v>0</v>
      </c>
      <c r="U346" s="9">
        <v>0</v>
      </c>
      <c r="V346" s="9">
        <v>0</v>
      </c>
      <c r="W346" s="11" t="str">
        <f t="shared" si="29"/>
        <v/>
      </c>
      <c r="X346" s="9">
        <v>3</v>
      </c>
    </row>
    <row r="347" spans="1:26" x14ac:dyDescent="0.25">
      <c r="A347" s="9" t="s">
        <v>41</v>
      </c>
      <c r="B347" s="9" t="s">
        <v>29</v>
      </c>
      <c r="C347" s="8" t="str">
        <f>INDEX(calendrier!$C$3:$BC$23,MATCH(B347,calendrier!$B$3:$B$23,0),MATCH(A347,calendrier!$C$2:$BC$2,0))</f>
        <v>Vert</v>
      </c>
      <c r="D347" s="9" t="s">
        <v>202</v>
      </c>
      <c r="E347" s="9">
        <v>28</v>
      </c>
      <c r="F347" s="9" t="str">
        <f>VLOOKUP(D347,référence!$A:$C,3,FALSE)</f>
        <v>UB basmati</v>
      </c>
      <c r="I347" s="9">
        <v>45312</v>
      </c>
      <c r="J347" s="9">
        <f t="shared" si="25"/>
        <v>45817</v>
      </c>
      <c r="K347" s="9">
        <f t="shared" si="26"/>
        <v>-505</v>
      </c>
      <c r="L347" s="9">
        <v>10479</v>
      </c>
      <c r="M347" s="9">
        <v>131</v>
      </c>
      <c r="N347" s="9">
        <v>10390</v>
      </c>
      <c r="O347" s="11">
        <f t="shared" si="27"/>
        <v>8.4931768298501763E-3</v>
      </c>
      <c r="P347" s="9">
        <v>14695</v>
      </c>
      <c r="Q347" s="9">
        <v>385</v>
      </c>
      <c r="R347" s="9">
        <v>14492</v>
      </c>
      <c r="S347" s="11">
        <f t="shared" si="28"/>
        <v>1.3814222524668254E-2</v>
      </c>
      <c r="T347" s="9">
        <v>21202</v>
      </c>
      <c r="U347" s="9">
        <v>444</v>
      </c>
      <c r="V347" s="9">
        <v>20935</v>
      </c>
      <c r="W347" s="11">
        <f t="shared" si="29"/>
        <v>1.2593151589472691E-2</v>
      </c>
      <c r="X347" s="9">
        <v>7</v>
      </c>
      <c r="Y347" s="9">
        <v>60276</v>
      </c>
      <c r="Z347" s="9">
        <v>9</v>
      </c>
    </row>
    <row r="348" spans="1:26" x14ac:dyDescent="0.25">
      <c r="A348" s="9" t="s">
        <v>41</v>
      </c>
      <c r="B348" s="9" t="s">
        <v>30</v>
      </c>
      <c r="C348" s="8" t="str">
        <f>INDEX(calendrier!$C$3:$BC$23,MATCH(B348,calendrier!$B$3:$B$23,0),MATCH(A348,calendrier!$C$2:$BC$2,0))</f>
        <v>Rouge</v>
      </c>
      <c r="D348" s="9" t="s">
        <v>459</v>
      </c>
      <c r="E348" s="9">
        <v>29</v>
      </c>
      <c r="F348" s="9" t="str">
        <f>VLOOKUP(D348,référence!$A:$C,3,FALSE)</f>
        <v>UB basmati FR</v>
      </c>
      <c r="I348" s="9">
        <v>24576</v>
      </c>
      <c r="J348" s="9">
        <f t="shared" si="25"/>
        <v>23830</v>
      </c>
      <c r="K348" s="9">
        <f t="shared" si="26"/>
        <v>746</v>
      </c>
      <c r="L348" s="9">
        <v>8763</v>
      </c>
      <c r="M348" s="9">
        <v>92</v>
      </c>
      <c r="N348" s="9">
        <v>8563</v>
      </c>
      <c r="O348" s="11">
        <f t="shared" si="27"/>
        <v>2.2823234052265207E-2</v>
      </c>
      <c r="P348" s="9">
        <v>8739</v>
      </c>
      <c r="Q348" s="9">
        <v>113</v>
      </c>
      <c r="R348" s="9">
        <v>8707</v>
      </c>
      <c r="S348" s="11">
        <f t="shared" si="28"/>
        <v>3.661746195216844E-3</v>
      </c>
      <c r="T348" s="9">
        <v>6690</v>
      </c>
      <c r="U348" s="9">
        <v>344</v>
      </c>
      <c r="V348" s="9">
        <v>6560</v>
      </c>
      <c r="W348" s="11">
        <f t="shared" si="29"/>
        <v>1.9431988041853511E-2</v>
      </c>
      <c r="X348" s="9">
        <v>7</v>
      </c>
    </row>
    <row r="349" spans="1:26" x14ac:dyDescent="0.25">
      <c r="A349" s="9" t="s">
        <v>41</v>
      </c>
      <c r="B349" s="9" t="s">
        <v>30</v>
      </c>
      <c r="C349" s="8" t="str">
        <f>INDEX(calendrier!$C$3:$BC$23,MATCH(B349,calendrier!$B$3:$B$23,0),MATCH(A349,calendrier!$C$2:$BC$2,0))</f>
        <v>Rouge</v>
      </c>
      <c r="D349" s="9" t="s">
        <v>396</v>
      </c>
      <c r="E349" s="9">
        <v>30</v>
      </c>
      <c r="F349" s="9" t="str">
        <f>VLOOKUP(D349,référence!$A:$C,3,FALSE)</f>
        <v>UB basmati FR</v>
      </c>
      <c r="I349" s="9">
        <v>82944</v>
      </c>
      <c r="J349" s="9">
        <f t="shared" si="25"/>
        <v>24745</v>
      </c>
      <c r="K349" s="9">
        <f t="shared" si="26"/>
        <v>58199</v>
      </c>
      <c r="L349" s="9">
        <v>8362</v>
      </c>
      <c r="M349" s="9">
        <v>34</v>
      </c>
      <c r="N349" s="9">
        <v>8284</v>
      </c>
      <c r="O349" s="11">
        <f t="shared" si="27"/>
        <v>9.3279119827792394E-3</v>
      </c>
      <c r="P349" s="9">
        <v>8523</v>
      </c>
      <c r="Q349" s="9">
        <v>18</v>
      </c>
      <c r="R349" s="9">
        <v>8446</v>
      </c>
      <c r="S349" s="11">
        <f t="shared" si="28"/>
        <v>9.0343775665845359E-3</v>
      </c>
      <c r="T349" s="9">
        <v>8123</v>
      </c>
      <c r="U349" s="9">
        <v>133</v>
      </c>
      <c r="V349" s="9">
        <v>8015</v>
      </c>
      <c r="W349" s="11">
        <f t="shared" si="29"/>
        <v>1.3295580450572449E-2</v>
      </c>
      <c r="X349" s="9">
        <v>0</v>
      </c>
      <c r="Y349" s="9">
        <v>49128</v>
      </c>
      <c r="Z349" s="9">
        <v>8</v>
      </c>
    </row>
    <row r="350" spans="1:26" x14ac:dyDescent="0.25">
      <c r="A350" s="9" t="s">
        <v>41</v>
      </c>
      <c r="B350" s="9" t="s">
        <v>30</v>
      </c>
      <c r="C350" s="8" t="str">
        <f>INDEX(calendrier!$C$3:$BC$23,MATCH(B350,calendrier!$B$3:$B$23,0),MATCH(A350,calendrier!$C$2:$BC$2,0))</f>
        <v>Rouge</v>
      </c>
      <c r="D350" s="9" t="s">
        <v>767</v>
      </c>
      <c r="E350" s="9">
        <v>31</v>
      </c>
      <c r="F350" s="9" t="str">
        <f>VLOOKUP(D350,référence!$A:$C,3,FALSE)</f>
        <v>UB Lemon</v>
      </c>
      <c r="I350" s="9">
        <v>153600</v>
      </c>
      <c r="J350" s="9">
        <f t="shared" si="25"/>
        <v>18956</v>
      </c>
      <c r="K350" s="9">
        <f t="shared" si="26"/>
        <v>134644</v>
      </c>
      <c r="L350" s="9">
        <v>5850</v>
      </c>
      <c r="M350" s="9">
        <v>131</v>
      </c>
      <c r="N350" s="9">
        <v>5721</v>
      </c>
      <c r="O350" s="11">
        <f t="shared" si="27"/>
        <v>2.205128205128205E-2</v>
      </c>
      <c r="P350" s="9">
        <v>7104</v>
      </c>
      <c r="Q350" s="9">
        <v>138</v>
      </c>
      <c r="R350" s="9">
        <v>6805</v>
      </c>
      <c r="S350" s="11">
        <f t="shared" si="28"/>
        <v>4.2088963963963964E-2</v>
      </c>
      <c r="T350" s="9">
        <v>6882</v>
      </c>
      <c r="U350" s="9">
        <v>49</v>
      </c>
      <c r="V350" s="9">
        <v>6430</v>
      </c>
      <c r="W350" s="11">
        <f t="shared" si="29"/>
        <v>6.5678581807614073E-2</v>
      </c>
      <c r="X350" s="9">
        <v>2</v>
      </c>
    </row>
    <row r="351" spans="1:26" x14ac:dyDescent="0.25">
      <c r="A351" s="9" t="s">
        <v>41</v>
      </c>
      <c r="B351" s="9" t="s">
        <v>871</v>
      </c>
      <c r="C351" s="8" t="str">
        <f>INDEX(calendrier!$C$3:$BC$23,MATCH(B351,calendrier!$B$3:$B$23,0),MATCH(A351,calendrier!$C$2:$BC$2,0))</f>
        <v>Bleu</v>
      </c>
      <c r="D351" s="9" t="s">
        <v>767</v>
      </c>
      <c r="E351" s="9">
        <v>31</v>
      </c>
      <c r="F351" s="9" t="str">
        <f>VLOOKUP(D351,référence!$A:$C,3,FALSE)</f>
        <v>UB Lemon</v>
      </c>
      <c r="I351" s="9">
        <v>135000</v>
      </c>
      <c r="J351" s="9">
        <f t="shared" si="25"/>
        <v>96508</v>
      </c>
      <c r="K351" s="9">
        <f t="shared" si="26"/>
        <v>38492</v>
      </c>
      <c r="L351" s="9">
        <v>34209</v>
      </c>
      <c r="M351" s="9">
        <v>276</v>
      </c>
      <c r="N351" s="9">
        <v>34015</v>
      </c>
      <c r="O351" s="11">
        <f t="shared" si="27"/>
        <v>5.6710222456078808E-3</v>
      </c>
      <c r="P351" s="9">
        <v>32977</v>
      </c>
      <c r="Q351" s="9">
        <v>263</v>
      </c>
      <c r="R351" s="9">
        <v>32781</v>
      </c>
      <c r="S351" s="11">
        <f t="shared" si="28"/>
        <v>5.9435364041604752E-3</v>
      </c>
      <c r="T351" s="9">
        <v>29938</v>
      </c>
      <c r="U351" s="9">
        <v>123</v>
      </c>
      <c r="V351" s="9">
        <v>29712</v>
      </c>
      <c r="W351" s="11">
        <f t="shared" si="29"/>
        <v>7.5489344645600911E-3</v>
      </c>
      <c r="X351" s="9">
        <v>11</v>
      </c>
    </row>
    <row r="352" spans="1:26" x14ac:dyDescent="0.25">
      <c r="A352" s="9" t="s">
        <v>41</v>
      </c>
      <c r="B352" s="9" t="s">
        <v>32</v>
      </c>
      <c r="C352" s="8" t="str">
        <f>INDEX(calendrier!$C$3:$BC$23,MATCH(B352,calendrier!$B$3:$B$23,0),MATCH(A352,calendrier!$C$2:$BC$2,0))</f>
        <v>Vert</v>
      </c>
      <c r="D352" s="9" t="s">
        <v>767</v>
      </c>
      <c r="E352" s="9">
        <v>31</v>
      </c>
      <c r="F352" s="9" t="str">
        <f>VLOOKUP(D352,référence!$A:$C,3,FALSE)</f>
        <v>UB Lemon</v>
      </c>
      <c r="I352" s="9">
        <v>38492</v>
      </c>
      <c r="J352" s="9">
        <f t="shared" si="25"/>
        <v>46374</v>
      </c>
      <c r="K352" s="9">
        <f t="shared" si="26"/>
        <v>-7882</v>
      </c>
      <c r="L352" s="9">
        <v>16172</v>
      </c>
      <c r="M352" s="9">
        <v>153</v>
      </c>
      <c r="N352" s="9">
        <v>15997</v>
      </c>
      <c r="O352" s="11">
        <f t="shared" si="27"/>
        <v>1.0821172396735098E-2</v>
      </c>
      <c r="P352" s="9">
        <v>15388</v>
      </c>
      <c r="Q352" s="9">
        <v>136</v>
      </c>
      <c r="R352" s="9">
        <v>15121</v>
      </c>
      <c r="S352" s="11">
        <f t="shared" si="28"/>
        <v>1.7351182739797244E-2</v>
      </c>
      <c r="T352" s="9">
        <v>15465</v>
      </c>
      <c r="U352" s="9">
        <v>86</v>
      </c>
      <c r="V352" s="9">
        <v>15256</v>
      </c>
      <c r="W352" s="11">
        <f t="shared" si="29"/>
        <v>1.3514387326220498E-2</v>
      </c>
      <c r="X352" s="9">
        <v>5</v>
      </c>
      <c r="Y352" s="9">
        <v>163680</v>
      </c>
      <c r="Z352" s="9">
        <v>16</v>
      </c>
    </row>
    <row r="353" spans="1:26" x14ac:dyDescent="0.25">
      <c r="A353" s="9" t="s">
        <v>42</v>
      </c>
      <c r="B353" s="9" t="s">
        <v>15</v>
      </c>
      <c r="C353" s="8" t="str">
        <f>INDEX(calendrier!$C$3:$BC$23,MATCH(B353,calendrier!$B$3:$B$23,0),MATCH(A353,calendrier!$C$2:$BC$2,0))</f>
        <v>Vert</v>
      </c>
      <c r="D353" s="9" t="s">
        <v>396</v>
      </c>
      <c r="E353" s="9">
        <v>1</v>
      </c>
      <c r="F353" s="9" t="str">
        <f>VLOOKUP(D353,référence!$A:$C,3,FALSE)</f>
        <v>UB basmati FR</v>
      </c>
      <c r="I353" s="9">
        <v>57600</v>
      </c>
      <c r="J353" s="9">
        <f t="shared" si="25"/>
        <v>54183</v>
      </c>
      <c r="K353" s="9">
        <f t="shared" si="26"/>
        <v>3417</v>
      </c>
      <c r="L353" s="9">
        <v>16356</v>
      </c>
      <c r="M353" s="9">
        <v>95</v>
      </c>
      <c r="N353" s="9">
        <v>16153</v>
      </c>
      <c r="O353" s="11">
        <f t="shared" si="27"/>
        <v>1.2411347517730497E-2</v>
      </c>
      <c r="P353" s="9">
        <v>19833</v>
      </c>
      <c r="Q353" s="9">
        <v>105</v>
      </c>
      <c r="R353" s="9">
        <v>19678</v>
      </c>
      <c r="S353" s="11">
        <f t="shared" si="28"/>
        <v>7.8152573992840216E-3</v>
      </c>
      <c r="T353" s="9">
        <v>18812</v>
      </c>
      <c r="U353" s="9">
        <v>336</v>
      </c>
      <c r="V353" s="9">
        <v>18352</v>
      </c>
      <c r="W353" s="11">
        <f t="shared" si="29"/>
        <v>2.4452477142249629E-2</v>
      </c>
      <c r="X353" s="9">
        <v>20</v>
      </c>
      <c r="Y353" s="9">
        <v>54861</v>
      </c>
      <c r="Z353" s="9">
        <v>9</v>
      </c>
    </row>
    <row r="354" spans="1:26" x14ac:dyDescent="0.25">
      <c r="A354" s="9" t="s">
        <v>42</v>
      </c>
      <c r="B354" s="9" t="s">
        <v>15</v>
      </c>
      <c r="C354" s="8" t="str">
        <f>INDEX(calendrier!$C$3:$BC$23,MATCH(B354,calendrier!$B$3:$B$23,0),MATCH(A354,calendrier!$C$2:$BC$2,0))</f>
        <v>Vert</v>
      </c>
      <c r="D354" s="9" t="s">
        <v>427</v>
      </c>
      <c r="E354" s="9">
        <v>2</v>
      </c>
      <c r="F354" s="9" t="str">
        <f>VLOOKUP(D354,référence!$A:$C,3,FALSE)</f>
        <v>UB long grain</v>
      </c>
      <c r="I354" s="9">
        <v>3072</v>
      </c>
      <c r="J354" s="9">
        <f t="shared" si="25"/>
        <v>3456</v>
      </c>
      <c r="K354" s="9">
        <f t="shared" si="26"/>
        <v>-384</v>
      </c>
      <c r="L354" s="9">
        <v>0</v>
      </c>
      <c r="M354" s="9">
        <v>0</v>
      </c>
      <c r="N354" s="9">
        <v>0</v>
      </c>
      <c r="O354" s="11" t="str">
        <f t="shared" si="27"/>
        <v/>
      </c>
      <c r="P354" s="9">
        <v>0</v>
      </c>
      <c r="Q354" s="9">
        <v>0</v>
      </c>
      <c r="R354" s="9">
        <v>0</v>
      </c>
      <c r="S354" s="11" t="str">
        <f t="shared" si="28"/>
        <v/>
      </c>
      <c r="T354" s="9">
        <v>3509</v>
      </c>
      <c r="U354" s="9">
        <v>54</v>
      </c>
      <c r="V354" s="9">
        <v>3456</v>
      </c>
      <c r="W354" s="11">
        <f t="shared" si="29"/>
        <v>1.5104018238814477E-2</v>
      </c>
      <c r="X354" s="9">
        <v>0</v>
      </c>
    </row>
    <row r="355" spans="1:26" x14ac:dyDescent="0.25">
      <c r="A355" s="9" t="s">
        <v>42</v>
      </c>
      <c r="B355" s="9" t="s">
        <v>15</v>
      </c>
      <c r="C355" s="8" t="str">
        <f>INDEX(calendrier!$C$3:$BC$23,MATCH(B355,calendrier!$B$3:$B$23,0),MATCH(A355,calendrier!$C$2:$BC$2,0))</f>
        <v>Vert</v>
      </c>
      <c r="D355" s="9" t="s">
        <v>763</v>
      </c>
      <c r="E355" s="9">
        <v>3</v>
      </c>
      <c r="F355" s="9" t="str">
        <f>VLOOKUP(D355,référence!$A:$C,3,FALSE)</f>
        <v>UB long grain</v>
      </c>
      <c r="I355" s="9">
        <v>52992</v>
      </c>
      <c r="J355" s="9">
        <f t="shared" si="25"/>
        <v>39492</v>
      </c>
      <c r="K355" s="9">
        <f t="shared" si="26"/>
        <v>13500</v>
      </c>
      <c r="L355" s="9">
        <v>13960</v>
      </c>
      <c r="M355" s="9">
        <v>70</v>
      </c>
      <c r="N355" s="9">
        <v>13850</v>
      </c>
      <c r="O355" s="11">
        <f t="shared" si="27"/>
        <v>7.8796561604584526E-3</v>
      </c>
      <c r="P355" s="9">
        <v>14400</v>
      </c>
      <c r="Q355" s="9">
        <v>51</v>
      </c>
      <c r="R355" s="9">
        <v>14322</v>
      </c>
      <c r="S355" s="11">
        <f t="shared" si="28"/>
        <v>5.4166666666666669E-3</v>
      </c>
      <c r="T355" s="9">
        <v>11363</v>
      </c>
      <c r="U355" s="9">
        <v>118</v>
      </c>
      <c r="V355" s="9">
        <v>11320</v>
      </c>
      <c r="W355" s="11">
        <f t="shared" si="29"/>
        <v>3.7842119158672887E-3</v>
      </c>
      <c r="X355" s="9">
        <v>0</v>
      </c>
    </row>
    <row r="356" spans="1:26" x14ac:dyDescent="0.25">
      <c r="A356" s="9" t="s">
        <v>42</v>
      </c>
      <c r="B356" s="9" t="s">
        <v>16</v>
      </c>
      <c r="C356" s="8" t="str">
        <f>INDEX(calendrier!$C$3:$BC$23,MATCH(B356,calendrier!$B$3:$B$23,0),MATCH(A356,calendrier!$C$2:$BC$2,0))</f>
        <v>Orange</v>
      </c>
      <c r="D356" s="9" t="s">
        <v>763</v>
      </c>
      <c r="E356" s="9">
        <v>3</v>
      </c>
      <c r="F356" s="9" t="str">
        <f>VLOOKUP(D356,référence!$A:$C,3,FALSE)</f>
        <v>UB long grain</v>
      </c>
      <c r="I356" s="9">
        <v>13500</v>
      </c>
      <c r="J356" s="9">
        <f t="shared" si="25"/>
        <v>16807</v>
      </c>
      <c r="K356" s="9">
        <f t="shared" si="26"/>
        <v>-3307</v>
      </c>
      <c r="L356" s="9">
        <v>2907</v>
      </c>
      <c r="M356" s="9">
        <v>29</v>
      </c>
      <c r="N356" s="9">
        <v>2863</v>
      </c>
      <c r="O356" s="11">
        <f t="shared" si="27"/>
        <v>1.5135878912968696E-2</v>
      </c>
      <c r="P356" s="9">
        <v>5557</v>
      </c>
      <c r="Q356" s="9">
        <v>30</v>
      </c>
      <c r="R356" s="9">
        <v>5530</v>
      </c>
      <c r="S356" s="11">
        <f t="shared" si="28"/>
        <v>4.8587367284506026E-3</v>
      </c>
      <c r="T356" s="9">
        <v>8452</v>
      </c>
      <c r="U356" s="9">
        <v>163</v>
      </c>
      <c r="V356" s="9">
        <v>8414</v>
      </c>
      <c r="W356" s="11">
        <f t="shared" si="29"/>
        <v>4.4959772834831995E-3</v>
      </c>
      <c r="X356" s="9">
        <v>0</v>
      </c>
      <c r="Y356" s="9">
        <v>60041</v>
      </c>
      <c r="Z356" s="9">
        <v>9</v>
      </c>
    </row>
    <row r="357" spans="1:26" x14ac:dyDescent="0.25">
      <c r="A357" s="9" t="s">
        <v>42</v>
      </c>
      <c r="B357" s="9" t="s">
        <v>16</v>
      </c>
      <c r="C357" s="8" t="str">
        <f>INDEX(calendrier!$C$3:$BC$23,MATCH(B357,calendrier!$B$3:$B$23,0),MATCH(A357,calendrier!$C$2:$BC$2,0))</f>
        <v>Orange</v>
      </c>
      <c r="D357" s="9" t="s">
        <v>344</v>
      </c>
      <c r="E357" s="9">
        <v>4</v>
      </c>
      <c r="F357" s="9" t="str">
        <f>VLOOKUP(D357,référence!$A:$C,3,FALSE)</f>
        <v>UB veg pilau</v>
      </c>
      <c r="I357" s="9">
        <v>105216</v>
      </c>
      <c r="J357" s="9">
        <f t="shared" si="25"/>
        <v>52644</v>
      </c>
      <c r="K357" s="9">
        <f t="shared" si="26"/>
        <v>52572</v>
      </c>
      <c r="L357" s="9">
        <v>8197</v>
      </c>
      <c r="M357" s="9">
        <v>484</v>
      </c>
      <c r="N357" s="9">
        <v>7960</v>
      </c>
      <c r="O357" s="11">
        <f t="shared" si="27"/>
        <v>2.8913016957423449E-2</v>
      </c>
      <c r="P357" s="9">
        <v>24387</v>
      </c>
      <c r="Q357" s="9">
        <v>46</v>
      </c>
      <c r="R357" s="9">
        <v>24118</v>
      </c>
      <c r="S357" s="11">
        <f t="shared" si="28"/>
        <v>1.1030467052117932E-2</v>
      </c>
      <c r="T357" s="9">
        <v>20876</v>
      </c>
      <c r="U357" s="9">
        <v>366</v>
      </c>
      <c r="V357" s="9">
        <v>20566</v>
      </c>
      <c r="W357" s="11">
        <f t="shared" si="29"/>
        <v>1.484958804368653E-2</v>
      </c>
      <c r="X357" s="9">
        <v>0</v>
      </c>
    </row>
    <row r="358" spans="1:26" x14ac:dyDescent="0.25">
      <c r="A358" s="9" t="s">
        <v>42</v>
      </c>
      <c r="B358" s="9" t="s">
        <v>17</v>
      </c>
      <c r="C358" s="8" t="str">
        <f>INDEX(calendrier!$C$3:$BC$23,MATCH(B358,calendrier!$B$3:$B$23,0),MATCH(A358,calendrier!$C$2:$BC$2,0))</f>
        <v>Bleu</v>
      </c>
      <c r="D358" s="9" t="s">
        <v>344</v>
      </c>
      <c r="E358" s="9">
        <v>4</v>
      </c>
      <c r="F358" s="9" t="str">
        <f>VLOOKUP(D358,référence!$A:$C,3,FALSE)</f>
        <v>UB veg pilau</v>
      </c>
      <c r="I358" s="9">
        <v>53000</v>
      </c>
      <c r="J358" s="9">
        <f t="shared" si="25"/>
        <v>53284</v>
      </c>
      <c r="K358" s="9">
        <f t="shared" si="26"/>
        <v>-284</v>
      </c>
      <c r="L358" s="9">
        <v>17728</v>
      </c>
      <c r="M358" s="9">
        <v>265</v>
      </c>
      <c r="N358" s="9">
        <v>17490</v>
      </c>
      <c r="O358" s="11">
        <f t="shared" si="27"/>
        <v>1.3425090252707581E-2</v>
      </c>
      <c r="P358" s="9">
        <v>21003</v>
      </c>
      <c r="Q358" s="9">
        <v>91</v>
      </c>
      <c r="R358" s="9">
        <v>20942</v>
      </c>
      <c r="S358" s="11">
        <f t="shared" si="28"/>
        <v>2.9043469980478977E-3</v>
      </c>
      <c r="T358" s="9">
        <v>14973</v>
      </c>
      <c r="U358" s="9">
        <v>123</v>
      </c>
      <c r="V358" s="9">
        <v>14852</v>
      </c>
      <c r="W358" s="11">
        <f t="shared" si="29"/>
        <v>8.0812128497963001E-3</v>
      </c>
      <c r="X358" s="9">
        <v>4</v>
      </c>
    </row>
    <row r="359" spans="1:26" x14ac:dyDescent="0.25">
      <c r="A359" s="9" t="s">
        <v>42</v>
      </c>
      <c r="B359" s="9" t="s">
        <v>17</v>
      </c>
      <c r="C359" s="8" t="str">
        <f>INDEX(calendrier!$C$3:$BC$23,MATCH(B359,calendrier!$B$3:$B$23,0),MATCH(A359,calendrier!$C$2:$BC$2,0))</f>
        <v>Bleu</v>
      </c>
      <c r="D359" s="9" t="s">
        <v>423</v>
      </c>
      <c r="E359" s="9">
        <v>5</v>
      </c>
      <c r="F359" s="9" t="str">
        <f>VLOOKUP(D359,référence!$A:$C,3,FALSE)</f>
        <v>UB veg pilau</v>
      </c>
      <c r="I359" s="9">
        <v>10752</v>
      </c>
      <c r="J359" s="9">
        <f t="shared" si="25"/>
        <v>10469</v>
      </c>
      <c r="K359" s="9">
        <f t="shared" si="26"/>
        <v>283</v>
      </c>
      <c r="L359" s="9">
        <v>4878</v>
      </c>
      <c r="M359" s="9">
        <v>139</v>
      </c>
      <c r="N359" s="9">
        <v>4742</v>
      </c>
      <c r="O359" s="11">
        <f t="shared" si="27"/>
        <v>2.7880278802788028E-2</v>
      </c>
      <c r="P359" s="9">
        <v>5753</v>
      </c>
      <c r="Q359" s="9">
        <v>28</v>
      </c>
      <c r="R359" s="9">
        <v>5727</v>
      </c>
      <c r="S359" s="11">
        <f t="shared" si="28"/>
        <v>4.5193811924213456E-3</v>
      </c>
      <c r="T359" s="9">
        <v>0</v>
      </c>
      <c r="U359" s="9">
        <v>0</v>
      </c>
      <c r="V359" s="9">
        <v>0</v>
      </c>
      <c r="W359" s="11" t="str">
        <f t="shared" si="29"/>
        <v/>
      </c>
      <c r="X359" s="9">
        <v>4</v>
      </c>
    </row>
    <row r="360" spans="1:26" x14ac:dyDescent="0.25">
      <c r="A360" s="9" t="s">
        <v>42</v>
      </c>
      <c r="B360" s="9" t="s">
        <v>17</v>
      </c>
      <c r="C360" s="8" t="str">
        <f>INDEX(calendrier!$C$3:$BC$23,MATCH(B360,calendrier!$B$3:$B$23,0),MATCH(A360,calendrier!$C$2:$BC$2,0))</f>
        <v>Bleu</v>
      </c>
      <c r="D360" s="9" t="s">
        <v>292</v>
      </c>
      <c r="E360" s="9">
        <v>6</v>
      </c>
      <c r="F360" s="9" t="str">
        <f>VLOOKUP(D360,référence!$A:$C,3,FALSE)</f>
        <v>UB veg pilau</v>
      </c>
      <c r="I360" s="9">
        <v>43776</v>
      </c>
      <c r="J360" s="9">
        <f t="shared" si="25"/>
        <v>25045</v>
      </c>
      <c r="K360" s="9">
        <f t="shared" si="26"/>
        <v>18731</v>
      </c>
      <c r="L360" s="9">
        <v>5533</v>
      </c>
      <c r="M360" s="9">
        <v>30</v>
      </c>
      <c r="N360" s="9">
        <v>5479</v>
      </c>
      <c r="O360" s="11">
        <f t="shared" si="27"/>
        <v>9.7596240737393824E-3</v>
      </c>
      <c r="P360" s="9">
        <v>4422</v>
      </c>
      <c r="Q360" s="9">
        <v>41</v>
      </c>
      <c r="R360" s="9">
        <v>4377</v>
      </c>
      <c r="S360" s="11">
        <f t="shared" si="28"/>
        <v>1.0176390773405699E-2</v>
      </c>
      <c r="T360" s="9">
        <v>15325</v>
      </c>
      <c r="U360" s="9">
        <v>90</v>
      </c>
      <c r="V360" s="9">
        <v>15189</v>
      </c>
      <c r="W360" s="11">
        <f t="shared" si="29"/>
        <v>8.874388254486134E-3</v>
      </c>
      <c r="X360" s="9">
        <v>4</v>
      </c>
    </row>
    <row r="361" spans="1:26" x14ac:dyDescent="0.25">
      <c r="A361" s="9" t="s">
        <v>42</v>
      </c>
      <c r="B361" s="9" t="s">
        <v>18</v>
      </c>
      <c r="C361" s="8" t="str">
        <f>INDEX(calendrier!$C$3:$BC$23,MATCH(B361,calendrier!$B$3:$B$23,0),MATCH(A361,calendrier!$C$2:$BC$2,0))</f>
        <v>Vert</v>
      </c>
      <c r="D361" s="9" t="s">
        <v>292</v>
      </c>
      <c r="E361" s="9">
        <v>6</v>
      </c>
      <c r="F361" s="9" t="str">
        <f>VLOOKUP(D361,référence!$A:$C,3,FALSE)</f>
        <v>UB veg pilau</v>
      </c>
      <c r="I361" s="9">
        <v>18731</v>
      </c>
      <c r="J361" s="9">
        <f t="shared" si="25"/>
        <v>12629</v>
      </c>
      <c r="K361" s="9">
        <f t="shared" si="26"/>
        <v>6102</v>
      </c>
      <c r="L361" s="9">
        <v>3858</v>
      </c>
      <c r="M361" s="9">
        <v>19</v>
      </c>
      <c r="N361" s="9">
        <v>3829</v>
      </c>
      <c r="O361" s="11">
        <f t="shared" si="27"/>
        <v>7.5168481078278903E-3</v>
      </c>
      <c r="P361" s="9">
        <v>4103</v>
      </c>
      <c r="Q361" s="9">
        <v>8</v>
      </c>
      <c r="R361" s="9">
        <v>4099</v>
      </c>
      <c r="S361" s="11">
        <f t="shared" si="28"/>
        <v>9.7489641725566659E-4</v>
      </c>
      <c r="T361" s="9">
        <v>4704</v>
      </c>
      <c r="U361" s="9">
        <v>3</v>
      </c>
      <c r="V361" s="9">
        <v>4701</v>
      </c>
      <c r="W361" s="11">
        <f t="shared" si="29"/>
        <v>6.3775510204081628E-4</v>
      </c>
      <c r="X361" s="9">
        <v>0</v>
      </c>
      <c r="Y361" s="9">
        <v>155505</v>
      </c>
      <c r="Z361" s="9">
        <v>13</v>
      </c>
    </row>
    <row r="362" spans="1:26" x14ac:dyDescent="0.25">
      <c r="A362" s="9" t="s">
        <v>42</v>
      </c>
      <c r="B362" s="9" t="s">
        <v>869</v>
      </c>
      <c r="C362" s="8" t="str">
        <f>INDEX(calendrier!$C$3:$BC$23,MATCH(B362,calendrier!$B$3:$B$23,0),MATCH(A362,calendrier!$C$2:$BC$2,0))</f>
        <v>Vert</v>
      </c>
      <c r="D362" s="9" t="s">
        <v>365</v>
      </c>
      <c r="E362" s="9">
        <v>7</v>
      </c>
      <c r="F362" s="9" t="str">
        <f>VLOOKUP(D362,référence!$A:$C,3,FALSE)</f>
        <v>UB méditerranien</v>
      </c>
      <c r="I362" s="9">
        <v>147456</v>
      </c>
      <c r="J362" s="9">
        <f t="shared" si="25"/>
        <v>59224</v>
      </c>
      <c r="K362" s="9">
        <f t="shared" si="26"/>
        <v>88232</v>
      </c>
      <c r="L362" s="9">
        <v>19102</v>
      </c>
      <c r="M362" s="9">
        <v>470</v>
      </c>
      <c r="N362" s="9">
        <v>18808</v>
      </c>
      <c r="O362" s="11">
        <f t="shared" si="27"/>
        <v>1.5391058527902837E-2</v>
      </c>
      <c r="P362" s="9">
        <v>21907</v>
      </c>
      <c r="Q362" s="9">
        <v>108</v>
      </c>
      <c r="R362" s="9">
        <v>21673</v>
      </c>
      <c r="S362" s="11">
        <f t="shared" si="28"/>
        <v>1.0681517323230017E-2</v>
      </c>
      <c r="T362" s="9">
        <v>18985</v>
      </c>
      <c r="U362" s="9">
        <v>149</v>
      </c>
      <c r="V362" s="9">
        <v>18743</v>
      </c>
      <c r="W362" s="11">
        <f t="shared" si="29"/>
        <v>1.2746905451672372E-2</v>
      </c>
      <c r="X362" s="9">
        <v>0</v>
      </c>
    </row>
    <row r="363" spans="1:26" x14ac:dyDescent="0.25">
      <c r="A363" s="9" t="s">
        <v>42</v>
      </c>
      <c r="B363" s="9" t="s">
        <v>19</v>
      </c>
      <c r="C363" s="8" t="str">
        <f>INDEX(calendrier!$C$3:$BC$23,MATCH(B363,calendrier!$B$3:$B$23,0),MATCH(A363,calendrier!$C$2:$BC$2,0))</f>
        <v>Orange</v>
      </c>
      <c r="D363" s="9" t="s">
        <v>365</v>
      </c>
      <c r="E363" s="9">
        <v>7</v>
      </c>
      <c r="F363" s="9" t="str">
        <f>VLOOKUP(D363,référence!$A:$C,3,FALSE)</f>
        <v>UB méditerranien</v>
      </c>
      <c r="I363" s="9">
        <v>88232</v>
      </c>
      <c r="J363" s="9">
        <f t="shared" si="25"/>
        <v>42998</v>
      </c>
      <c r="K363" s="9">
        <f t="shared" si="26"/>
        <v>45234</v>
      </c>
      <c r="L363" s="9">
        <v>17181</v>
      </c>
      <c r="M363" s="9">
        <v>266</v>
      </c>
      <c r="N363" s="9">
        <v>16811</v>
      </c>
      <c r="O363" s="11">
        <f t="shared" si="27"/>
        <v>2.1535417030440603E-2</v>
      </c>
      <c r="P363" s="9">
        <v>17292</v>
      </c>
      <c r="Q363" s="9">
        <v>129</v>
      </c>
      <c r="R363" s="9">
        <v>17133</v>
      </c>
      <c r="S363" s="11">
        <f t="shared" si="28"/>
        <v>9.19500346981263E-3</v>
      </c>
      <c r="T363" s="9">
        <v>9233</v>
      </c>
      <c r="U363" s="9">
        <v>139</v>
      </c>
      <c r="V363" s="9">
        <v>9054</v>
      </c>
      <c r="W363" s="11">
        <f t="shared" si="29"/>
        <v>1.9386981479475793E-2</v>
      </c>
      <c r="X363" s="9">
        <v>13</v>
      </c>
    </row>
    <row r="364" spans="1:26" x14ac:dyDescent="0.25">
      <c r="A364" s="9" t="s">
        <v>42</v>
      </c>
      <c r="B364" s="9" t="s">
        <v>20</v>
      </c>
      <c r="C364" s="8" t="str">
        <f>INDEX(calendrier!$C$3:$BC$23,MATCH(B364,calendrier!$B$3:$B$23,0),MATCH(A364,calendrier!$C$2:$BC$2,0))</f>
        <v>Bleu</v>
      </c>
      <c r="D364" s="9" t="s">
        <v>365</v>
      </c>
      <c r="E364" s="9">
        <v>7</v>
      </c>
      <c r="F364" s="9" t="str">
        <f>VLOOKUP(D364,référence!$A:$C,3,FALSE)</f>
        <v>UB méditerranien</v>
      </c>
      <c r="I364" s="9">
        <v>70629</v>
      </c>
      <c r="J364" s="9">
        <f t="shared" si="25"/>
        <v>70693</v>
      </c>
      <c r="K364" s="9">
        <f t="shared" si="26"/>
        <v>-64</v>
      </c>
      <c r="L364" s="9">
        <v>21560</v>
      </c>
      <c r="M364" s="9">
        <v>249</v>
      </c>
      <c r="N364" s="9">
        <v>21335</v>
      </c>
      <c r="O364" s="11">
        <f t="shared" si="27"/>
        <v>1.0435992578849721E-2</v>
      </c>
      <c r="P364" s="9">
        <v>22744</v>
      </c>
      <c r="Q364" s="9">
        <v>182</v>
      </c>
      <c r="R364" s="9">
        <v>22621</v>
      </c>
      <c r="S364" s="11">
        <f t="shared" si="28"/>
        <v>5.4080196975026381E-3</v>
      </c>
      <c r="T364" s="9">
        <v>26822</v>
      </c>
      <c r="U364" s="9">
        <v>92</v>
      </c>
      <c r="V364" s="9">
        <v>26737</v>
      </c>
      <c r="W364" s="11">
        <f t="shared" si="29"/>
        <v>3.1690403400193869E-3</v>
      </c>
      <c r="X364" s="9">
        <v>4</v>
      </c>
    </row>
    <row r="365" spans="1:26" x14ac:dyDescent="0.25">
      <c r="A365" s="9" t="s">
        <v>42</v>
      </c>
      <c r="B365" s="9" t="s">
        <v>20</v>
      </c>
      <c r="C365" s="8" t="str">
        <f>INDEX(calendrier!$C$3:$BC$23,MATCH(B365,calendrier!$B$3:$B$23,0),MATCH(A365,calendrier!$C$2:$BC$2,0))</f>
        <v>Bleu</v>
      </c>
      <c r="D365" s="9" t="s">
        <v>400</v>
      </c>
      <c r="E365" s="9">
        <v>8</v>
      </c>
      <c r="F365" s="9" t="str">
        <f>VLOOKUP(D365,référence!$A:$C,3,FALSE)</f>
        <v>UB méditerranien</v>
      </c>
      <c r="I365" s="9">
        <v>202752</v>
      </c>
      <c r="J365" s="9">
        <f t="shared" si="25"/>
        <v>20778</v>
      </c>
      <c r="K365" s="9">
        <f t="shared" si="26"/>
        <v>181974</v>
      </c>
      <c r="L365" s="9">
        <v>6211</v>
      </c>
      <c r="M365" s="9">
        <v>11</v>
      </c>
      <c r="N365" s="9">
        <v>6172</v>
      </c>
      <c r="O365" s="11">
        <f t="shared" si="27"/>
        <v>6.2791820962807918E-3</v>
      </c>
      <c r="P365" s="9">
        <v>6900</v>
      </c>
      <c r="Q365" s="9">
        <v>58</v>
      </c>
      <c r="R365" s="9">
        <v>6865</v>
      </c>
      <c r="S365" s="11">
        <f t="shared" si="28"/>
        <v>5.0724637681159417E-3</v>
      </c>
      <c r="T365" s="9">
        <v>7761</v>
      </c>
      <c r="U365" s="9">
        <v>12</v>
      </c>
      <c r="V365" s="9">
        <v>7741</v>
      </c>
      <c r="W365" s="11">
        <f t="shared" si="29"/>
        <v>2.5769875016106174E-3</v>
      </c>
      <c r="X365" s="9">
        <v>0</v>
      </c>
    </row>
    <row r="366" spans="1:26" x14ac:dyDescent="0.25">
      <c r="A366" s="9" t="s">
        <v>42</v>
      </c>
      <c r="B366" s="9" t="s">
        <v>21</v>
      </c>
      <c r="C366" s="8" t="str">
        <f>INDEX(calendrier!$C$3:$BC$23,MATCH(B366,calendrier!$B$3:$B$23,0),MATCH(A366,calendrier!$C$2:$BC$2,0))</f>
        <v>Vert</v>
      </c>
      <c r="D366" s="9" t="s">
        <v>400</v>
      </c>
      <c r="E366" s="9">
        <v>8</v>
      </c>
      <c r="F366" s="9" t="str">
        <f>VLOOKUP(D366,référence!$A:$C,3,FALSE)</f>
        <v>UB méditerranien</v>
      </c>
      <c r="I366" s="9">
        <v>181974</v>
      </c>
      <c r="J366" s="9">
        <f t="shared" si="25"/>
        <v>97414</v>
      </c>
      <c r="K366" s="9">
        <f t="shared" si="26"/>
        <v>84560</v>
      </c>
      <c r="L366" s="9">
        <v>31631</v>
      </c>
      <c r="M366" s="9">
        <v>182</v>
      </c>
      <c r="N366" s="9">
        <v>31394</v>
      </c>
      <c r="O366" s="11">
        <f t="shared" si="27"/>
        <v>7.4926496158831523E-3</v>
      </c>
      <c r="P366" s="9">
        <v>33735</v>
      </c>
      <c r="Q366" s="9">
        <v>90</v>
      </c>
      <c r="R366" s="9">
        <v>33598</v>
      </c>
      <c r="S366" s="11">
        <f t="shared" si="28"/>
        <v>4.0610641766711131E-3</v>
      </c>
      <c r="T366" s="9">
        <v>32571</v>
      </c>
      <c r="U366" s="9">
        <v>77</v>
      </c>
      <c r="V366" s="9">
        <v>32422</v>
      </c>
      <c r="W366" s="11">
        <f t="shared" si="29"/>
        <v>4.574621595898192E-3</v>
      </c>
      <c r="X366" s="9">
        <v>2</v>
      </c>
    </row>
    <row r="367" spans="1:26" x14ac:dyDescent="0.25">
      <c r="A367" s="9" t="s">
        <v>42</v>
      </c>
      <c r="B367" s="9" t="s">
        <v>22</v>
      </c>
      <c r="C367" s="8" t="str">
        <f>INDEX(calendrier!$C$3:$BC$23,MATCH(B367,calendrier!$B$3:$B$23,0),MATCH(A367,calendrier!$C$2:$BC$2,0))</f>
        <v>Rouge</v>
      </c>
      <c r="D367" s="9" t="s">
        <v>400</v>
      </c>
      <c r="E367" s="9">
        <v>8</v>
      </c>
      <c r="F367" s="9" t="str">
        <f>VLOOKUP(D367,référence!$A:$C,3,FALSE)</f>
        <v>UB méditerranien</v>
      </c>
      <c r="I367" s="9">
        <v>84560</v>
      </c>
      <c r="J367" s="9">
        <f t="shared" si="25"/>
        <v>77846</v>
      </c>
      <c r="K367" s="9">
        <f t="shared" si="26"/>
        <v>6714</v>
      </c>
      <c r="L367" s="9">
        <v>27229</v>
      </c>
      <c r="M367" s="9">
        <v>127</v>
      </c>
      <c r="N367" s="9">
        <v>26877</v>
      </c>
      <c r="O367" s="11">
        <f t="shared" si="27"/>
        <v>1.2927393587718976E-2</v>
      </c>
      <c r="P367" s="9">
        <v>25729</v>
      </c>
      <c r="Q367" s="9">
        <v>86</v>
      </c>
      <c r="R367" s="9">
        <v>25571</v>
      </c>
      <c r="S367" s="11">
        <f t="shared" si="28"/>
        <v>6.1409304675657814E-3</v>
      </c>
      <c r="T367" s="9">
        <v>25600</v>
      </c>
      <c r="U367" s="9">
        <v>343</v>
      </c>
      <c r="V367" s="9">
        <v>25398</v>
      </c>
      <c r="W367" s="11">
        <f t="shared" si="29"/>
        <v>7.8906250000000001E-3</v>
      </c>
      <c r="X367" s="9">
        <v>2</v>
      </c>
      <c r="Y367" s="9">
        <v>371801</v>
      </c>
      <c r="Z367" s="9">
        <v>30</v>
      </c>
    </row>
    <row r="368" spans="1:26" x14ac:dyDescent="0.25">
      <c r="A368" s="9" t="s">
        <v>42</v>
      </c>
      <c r="B368" s="9" t="s">
        <v>22</v>
      </c>
      <c r="C368" s="8" t="str">
        <f>INDEX(calendrier!$C$3:$BC$23,MATCH(B368,calendrier!$B$3:$B$23,0),MATCH(A368,calendrier!$C$2:$BC$2,0))</f>
        <v>Rouge</v>
      </c>
      <c r="D368" s="9" t="s">
        <v>752</v>
      </c>
      <c r="E368" s="9">
        <v>9</v>
      </c>
      <c r="F368" s="9" t="str">
        <f>VLOOKUP(D368,référence!$A:$C,3,FALSE)</f>
        <v>EB tomate basilic</v>
      </c>
      <c r="I368" s="9">
        <v>33792</v>
      </c>
      <c r="J368" s="9">
        <f t="shared" si="25"/>
        <v>7771</v>
      </c>
      <c r="K368" s="9">
        <f t="shared" si="26"/>
        <v>26021</v>
      </c>
      <c r="L368" s="9">
        <v>2766</v>
      </c>
      <c r="M368" s="9">
        <v>28</v>
      </c>
      <c r="N368" s="9">
        <v>2667</v>
      </c>
      <c r="O368" s="11">
        <f t="shared" si="27"/>
        <v>3.5791757049891543E-2</v>
      </c>
      <c r="P368" s="9">
        <v>2438</v>
      </c>
      <c r="Q368" s="9">
        <v>19</v>
      </c>
      <c r="R368" s="9">
        <v>2363</v>
      </c>
      <c r="S368" s="11">
        <f t="shared" si="28"/>
        <v>3.0762920426579164E-2</v>
      </c>
      <c r="T368" s="9">
        <v>2819</v>
      </c>
      <c r="U368" s="9">
        <v>52</v>
      </c>
      <c r="V368" s="9">
        <v>2741</v>
      </c>
      <c r="W368" s="11">
        <f t="shared" si="29"/>
        <v>2.7669386307201137E-2</v>
      </c>
      <c r="X368" s="9">
        <v>0</v>
      </c>
    </row>
    <row r="369" spans="1:26" x14ac:dyDescent="0.25">
      <c r="A369" s="9" t="s">
        <v>42</v>
      </c>
      <c r="B369" s="9" t="s">
        <v>23</v>
      </c>
      <c r="C369" s="8" t="str">
        <f>INDEX(calendrier!$C$3:$BC$23,MATCH(B369,calendrier!$B$3:$B$23,0),MATCH(A369,calendrier!$C$2:$BC$2,0))</f>
        <v>Bleu</v>
      </c>
      <c r="D369" s="9" t="s">
        <v>752</v>
      </c>
      <c r="E369" s="9">
        <v>9</v>
      </c>
      <c r="F369" s="9" t="str">
        <f>VLOOKUP(D369,référence!$A:$C,3,FALSE)</f>
        <v>EB tomate basilic</v>
      </c>
      <c r="I369" s="9">
        <v>26021</v>
      </c>
      <c r="J369" s="9">
        <f t="shared" si="25"/>
        <v>22668</v>
      </c>
      <c r="K369" s="9">
        <f t="shared" si="26"/>
        <v>3353</v>
      </c>
      <c r="L369" s="9">
        <v>7267</v>
      </c>
      <c r="M369" s="9">
        <v>50</v>
      </c>
      <c r="N369" s="9">
        <v>7086</v>
      </c>
      <c r="O369" s="11">
        <f t="shared" si="27"/>
        <v>2.4907114352552634E-2</v>
      </c>
      <c r="P369" s="9">
        <v>7375</v>
      </c>
      <c r="Q369" s="9">
        <v>50</v>
      </c>
      <c r="R369" s="9">
        <v>7319</v>
      </c>
      <c r="S369" s="11">
        <f t="shared" si="28"/>
        <v>7.5932203389830512E-3</v>
      </c>
      <c r="T369" s="9">
        <v>8368</v>
      </c>
      <c r="U369" s="9">
        <v>47</v>
      </c>
      <c r="V369" s="9">
        <v>8263</v>
      </c>
      <c r="W369" s="11">
        <f t="shared" si="29"/>
        <v>1.2547801147227533E-2</v>
      </c>
      <c r="X369" s="9">
        <v>0</v>
      </c>
      <c r="Z369" s="9">
        <v>3</v>
      </c>
    </row>
    <row r="370" spans="1:26" x14ac:dyDescent="0.25">
      <c r="A370" s="9" t="s">
        <v>42</v>
      </c>
      <c r="B370" s="9" t="s">
        <v>23</v>
      </c>
      <c r="C370" s="8" t="str">
        <f>INDEX(calendrier!$C$3:$BC$23,MATCH(B370,calendrier!$B$3:$B$23,0),MATCH(A370,calendrier!$C$2:$BC$2,0))</f>
        <v>Bleu</v>
      </c>
      <c r="D370" s="9" t="s">
        <v>799</v>
      </c>
      <c r="E370" s="9">
        <v>10</v>
      </c>
      <c r="F370" s="9" t="str">
        <f>VLOOKUP(D370,référence!$A:$C,3,FALSE)</f>
        <v>UB tomate olive</v>
      </c>
      <c r="I370" s="9">
        <v>4608</v>
      </c>
      <c r="J370" s="9">
        <f t="shared" si="25"/>
        <v>4864</v>
      </c>
      <c r="K370" s="9">
        <f t="shared" si="26"/>
        <v>-256</v>
      </c>
      <c r="L370" s="9">
        <v>0</v>
      </c>
      <c r="M370" s="9">
        <v>0</v>
      </c>
      <c r="N370" s="9">
        <v>0</v>
      </c>
      <c r="O370" s="11" t="str">
        <f t="shared" si="27"/>
        <v/>
      </c>
      <c r="P370" s="9">
        <v>0</v>
      </c>
      <c r="Q370" s="9">
        <v>0</v>
      </c>
      <c r="R370" s="9">
        <v>0</v>
      </c>
      <c r="S370" s="11" t="str">
        <f t="shared" si="28"/>
        <v/>
      </c>
      <c r="T370" s="9">
        <v>4917</v>
      </c>
      <c r="U370" s="9">
        <v>5</v>
      </c>
      <c r="V370" s="9">
        <v>4864</v>
      </c>
      <c r="W370" s="11">
        <f t="shared" si="29"/>
        <v>1.077893024201749E-2</v>
      </c>
      <c r="X370" s="9">
        <v>0</v>
      </c>
    </row>
    <row r="371" spans="1:26" x14ac:dyDescent="0.25">
      <c r="A371" s="9" t="s">
        <v>42</v>
      </c>
      <c r="B371" s="9" t="s">
        <v>23</v>
      </c>
      <c r="C371" s="8" t="str">
        <f>INDEX(calendrier!$C$3:$BC$23,MATCH(B371,calendrier!$B$3:$B$23,0),MATCH(A371,calendrier!$C$2:$BC$2,0))</f>
        <v>Bleu</v>
      </c>
      <c r="D371" s="9" t="s">
        <v>789</v>
      </c>
      <c r="E371" s="9">
        <v>11</v>
      </c>
      <c r="F371" s="9" t="str">
        <f>VLOOKUP(D371,référence!$A:$C,3,FALSE)</f>
        <v>UB tomate olive</v>
      </c>
      <c r="I371" s="9">
        <v>5376</v>
      </c>
      <c r="J371" s="9">
        <f t="shared" si="25"/>
        <v>5678</v>
      </c>
      <c r="K371" s="9">
        <f t="shared" si="26"/>
        <v>-302</v>
      </c>
      <c r="L371" s="9">
        <v>0</v>
      </c>
      <c r="M371" s="9">
        <v>0</v>
      </c>
      <c r="N371" s="9">
        <v>0</v>
      </c>
      <c r="O371" s="11" t="str">
        <f t="shared" si="27"/>
        <v/>
      </c>
      <c r="P371" s="9">
        <v>0</v>
      </c>
      <c r="Q371" s="9">
        <v>0</v>
      </c>
      <c r="R371" s="9">
        <v>0</v>
      </c>
      <c r="S371" s="11" t="str">
        <f t="shared" si="28"/>
        <v/>
      </c>
      <c r="T371" s="9">
        <v>5701</v>
      </c>
      <c r="U371" s="9">
        <v>22</v>
      </c>
      <c r="V371" s="9">
        <v>5678</v>
      </c>
      <c r="W371" s="11">
        <f t="shared" si="29"/>
        <v>4.0343799333450274E-3</v>
      </c>
      <c r="X371" s="9">
        <v>2</v>
      </c>
    </row>
    <row r="372" spans="1:26" x14ac:dyDescent="0.25">
      <c r="A372" s="9" t="s">
        <v>42</v>
      </c>
      <c r="B372" s="9" t="s">
        <v>23</v>
      </c>
      <c r="C372" s="8" t="str">
        <f>INDEX(calendrier!$C$3:$BC$23,MATCH(B372,calendrier!$B$3:$B$23,0),MATCH(A372,calendrier!$C$2:$BC$2,0))</f>
        <v>Bleu</v>
      </c>
      <c r="D372" s="9" t="s">
        <v>487</v>
      </c>
      <c r="E372" s="9">
        <v>12</v>
      </c>
      <c r="F372" s="9" t="str">
        <f>VLOOKUP(D372,référence!$A:$C,3,FALSE)</f>
        <v>UB tomate olive</v>
      </c>
      <c r="I372" s="9">
        <v>3072</v>
      </c>
      <c r="J372" s="9">
        <f t="shared" si="25"/>
        <v>3505</v>
      </c>
      <c r="K372" s="9">
        <f t="shared" si="26"/>
        <v>-433</v>
      </c>
      <c r="L372" s="9">
        <v>0</v>
      </c>
      <c r="M372" s="9">
        <v>0</v>
      </c>
      <c r="N372" s="9">
        <v>0</v>
      </c>
      <c r="O372" s="11" t="str">
        <f t="shared" si="27"/>
        <v/>
      </c>
      <c r="P372" s="9">
        <v>0</v>
      </c>
      <c r="Q372" s="9">
        <v>0</v>
      </c>
      <c r="R372" s="9">
        <v>0</v>
      </c>
      <c r="S372" s="11" t="str">
        <f t="shared" si="28"/>
        <v/>
      </c>
      <c r="T372" s="9">
        <v>3510</v>
      </c>
      <c r="U372" s="9">
        <v>60</v>
      </c>
      <c r="V372" s="9">
        <v>3505</v>
      </c>
      <c r="W372" s="11">
        <f t="shared" si="29"/>
        <v>1.4245014245014246E-3</v>
      </c>
      <c r="X372" s="9">
        <v>0</v>
      </c>
    </row>
    <row r="373" spans="1:26" x14ac:dyDescent="0.25">
      <c r="A373" s="9" t="s">
        <v>42</v>
      </c>
      <c r="B373" s="9" t="s">
        <v>23</v>
      </c>
      <c r="C373" s="8" t="str">
        <f>INDEX(calendrier!$C$3:$BC$23,MATCH(B373,calendrier!$B$3:$B$23,0),MATCH(A373,calendrier!$C$2:$BC$2,0))</f>
        <v>Bleu</v>
      </c>
      <c r="D373" s="9" t="s">
        <v>757</v>
      </c>
      <c r="E373" s="9">
        <v>13</v>
      </c>
      <c r="F373" s="9" t="str">
        <f>VLOOKUP(D373,référence!$A:$C,3,FALSE)</f>
        <v>UB tomate olive</v>
      </c>
      <c r="I373" s="9">
        <v>120576</v>
      </c>
      <c r="J373" s="9">
        <f t="shared" si="25"/>
        <v>47694</v>
      </c>
      <c r="K373" s="9">
        <f t="shared" si="26"/>
        <v>72882</v>
      </c>
      <c r="L373" s="9">
        <v>19591</v>
      </c>
      <c r="M373" s="9">
        <v>173</v>
      </c>
      <c r="N373" s="9">
        <v>19311</v>
      </c>
      <c r="O373" s="11">
        <f t="shared" si="27"/>
        <v>1.4292277065999694E-2</v>
      </c>
      <c r="P373" s="9">
        <v>20513</v>
      </c>
      <c r="Q373" s="9">
        <v>221</v>
      </c>
      <c r="R373" s="9">
        <v>20391</v>
      </c>
      <c r="S373" s="11">
        <f t="shared" si="28"/>
        <v>5.9474479598303513E-3</v>
      </c>
      <c r="T373" s="9">
        <v>8018</v>
      </c>
      <c r="U373" s="9">
        <v>53</v>
      </c>
      <c r="V373" s="9">
        <v>7992</v>
      </c>
      <c r="W373" s="11">
        <f t="shared" si="29"/>
        <v>3.2427039161885755E-3</v>
      </c>
      <c r="X373" s="9">
        <v>3</v>
      </c>
    </row>
    <row r="374" spans="1:26" x14ac:dyDescent="0.25">
      <c r="A374" s="9" t="s">
        <v>42</v>
      </c>
      <c r="B374" s="9" t="s">
        <v>24</v>
      </c>
      <c r="C374" s="8" t="str">
        <f>INDEX(calendrier!$C$3:$BC$23,MATCH(B374,calendrier!$B$3:$B$23,0),MATCH(A374,calendrier!$C$2:$BC$2,0))</f>
        <v>Orange</v>
      </c>
      <c r="D374" s="9" t="s">
        <v>757</v>
      </c>
      <c r="E374" s="9">
        <v>13</v>
      </c>
      <c r="F374" s="9" t="str">
        <f>VLOOKUP(D374,référence!$A:$C,3,FALSE)</f>
        <v>UB tomate olive</v>
      </c>
      <c r="I374" s="9">
        <v>72882</v>
      </c>
      <c r="J374" s="9">
        <f t="shared" si="25"/>
        <v>69426</v>
      </c>
      <c r="K374" s="9">
        <f t="shared" si="26"/>
        <v>3456</v>
      </c>
      <c r="L374" s="9">
        <v>22502</v>
      </c>
      <c r="M374" s="9">
        <v>165</v>
      </c>
      <c r="N374" s="9">
        <v>22288</v>
      </c>
      <c r="O374" s="11">
        <f t="shared" si="27"/>
        <v>9.5102657541551866E-3</v>
      </c>
      <c r="P374" s="9">
        <v>23524</v>
      </c>
      <c r="Q374" s="9">
        <v>95</v>
      </c>
      <c r="R374" s="9">
        <v>23398</v>
      </c>
      <c r="S374" s="11">
        <f t="shared" si="28"/>
        <v>5.3562319333446693E-3</v>
      </c>
      <c r="T374" s="9">
        <v>23918</v>
      </c>
      <c r="U374" s="9">
        <v>350</v>
      </c>
      <c r="V374" s="9">
        <v>23740</v>
      </c>
      <c r="W374" s="11">
        <f t="shared" si="29"/>
        <v>7.4420938205535577E-3</v>
      </c>
      <c r="X374" s="9">
        <v>0</v>
      </c>
      <c r="Y374" s="9">
        <v>132028</v>
      </c>
      <c r="Z374" s="9">
        <v>12</v>
      </c>
    </row>
    <row r="375" spans="1:26" x14ac:dyDescent="0.25">
      <c r="A375" s="9" t="s">
        <v>42</v>
      </c>
      <c r="B375" s="9" t="s">
        <v>24</v>
      </c>
      <c r="C375" s="8" t="str">
        <f>INDEX(calendrier!$C$3:$BC$23,MATCH(B375,calendrier!$B$3:$B$23,0),MATCH(A375,calendrier!$C$2:$BC$2,0))</f>
        <v>Orange</v>
      </c>
      <c r="D375" s="9" t="s">
        <v>491</v>
      </c>
      <c r="E375" s="9">
        <v>14</v>
      </c>
      <c r="F375" s="9" t="str">
        <f>VLOOKUP(D375,référence!$A:$C,3,FALSE)</f>
        <v>UB mexicain</v>
      </c>
      <c r="I375" s="9">
        <v>3072</v>
      </c>
      <c r="J375" s="9">
        <f t="shared" si="25"/>
        <v>3422</v>
      </c>
      <c r="K375" s="9">
        <f t="shared" si="26"/>
        <v>-350</v>
      </c>
      <c r="L375" s="9">
        <v>0</v>
      </c>
      <c r="M375" s="9">
        <v>0</v>
      </c>
      <c r="N375" s="9">
        <v>0</v>
      </c>
      <c r="O375" s="11" t="str">
        <f t="shared" si="27"/>
        <v/>
      </c>
      <c r="P375" s="9">
        <v>0</v>
      </c>
      <c r="Q375" s="9">
        <v>0</v>
      </c>
      <c r="R375" s="9">
        <v>0</v>
      </c>
      <c r="S375" s="11" t="str">
        <f t="shared" si="28"/>
        <v/>
      </c>
      <c r="T375" s="9">
        <v>3574</v>
      </c>
      <c r="U375" s="9">
        <v>121</v>
      </c>
      <c r="V375" s="9">
        <v>3422</v>
      </c>
      <c r="W375" s="11">
        <f t="shared" si="29"/>
        <v>4.2529378847229994E-2</v>
      </c>
      <c r="X375" s="9">
        <v>0</v>
      </c>
    </row>
    <row r="376" spans="1:26" x14ac:dyDescent="0.25">
      <c r="A376" s="9" t="s">
        <v>42</v>
      </c>
      <c r="B376" s="9" t="s">
        <v>24</v>
      </c>
      <c r="C376" s="8" t="str">
        <f>INDEX(calendrier!$C$3:$BC$23,MATCH(B376,calendrier!$B$3:$B$23,0),MATCH(A376,calendrier!$C$2:$BC$2,0))</f>
        <v>Orange</v>
      </c>
      <c r="D376" s="9" t="s">
        <v>453</v>
      </c>
      <c r="E376" s="9">
        <v>15</v>
      </c>
      <c r="F376" s="9" t="str">
        <f>VLOOKUP(D376,référence!$A:$C,3,FALSE)</f>
        <v>UB mexicain</v>
      </c>
      <c r="I376" s="9">
        <v>58368</v>
      </c>
      <c r="J376" s="9">
        <f t="shared" si="25"/>
        <v>18627</v>
      </c>
      <c r="K376" s="9">
        <f t="shared" si="26"/>
        <v>39741</v>
      </c>
      <c r="L376" s="9">
        <v>7266</v>
      </c>
      <c r="M376" s="9">
        <v>109</v>
      </c>
      <c r="N376" s="9">
        <v>7090</v>
      </c>
      <c r="O376" s="11">
        <f t="shared" si="27"/>
        <v>2.4222405725295899E-2</v>
      </c>
      <c r="P376" s="9">
        <v>8058</v>
      </c>
      <c r="Q376" s="9">
        <v>72</v>
      </c>
      <c r="R376" s="9">
        <v>7970</v>
      </c>
      <c r="S376" s="11">
        <f t="shared" si="28"/>
        <v>1.0920824025812856E-2</v>
      </c>
      <c r="T376" s="9">
        <v>3585</v>
      </c>
      <c r="U376" s="9">
        <v>10</v>
      </c>
      <c r="V376" s="9">
        <v>3567</v>
      </c>
      <c r="W376" s="11">
        <f t="shared" si="29"/>
        <v>5.0209205020920501E-3</v>
      </c>
      <c r="X376" s="9">
        <v>0</v>
      </c>
    </row>
    <row r="377" spans="1:26" x14ac:dyDescent="0.25">
      <c r="A377" s="9" t="s">
        <v>42</v>
      </c>
      <c r="B377" s="9" t="s">
        <v>25</v>
      </c>
      <c r="C377" s="8" t="str">
        <f>INDEX(calendrier!$C$3:$BC$23,MATCH(B377,calendrier!$B$3:$B$23,0),MATCH(A377,calendrier!$C$2:$BC$2,0))</f>
        <v>Rouge</v>
      </c>
      <c r="D377" s="9" t="s">
        <v>453</v>
      </c>
      <c r="E377" s="9">
        <v>15</v>
      </c>
      <c r="F377" s="9" t="str">
        <f>VLOOKUP(D377,référence!$A:$C,3,FALSE)</f>
        <v>UB mexicain</v>
      </c>
      <c r="I377" s="9">
        <v>39741</v>
      </c>
      <c r="J377" s="9">
        <f t="shared" si="25"/>
        <v>37935</v>
      </c>
      <c r="K377" s="9">
        <f t="shared" si="26"/>
        <v>1806</v>
      </c>
      <c r="L377" s="9">
        <v>13811</v>
      </c>
      <c r="M377" s="9">
        <v>103</v>
      </c>
      <c r="N377" s="9">
        <v>13557</v>
      </c>
      <c r="O377" s="11">
        <f t="shared" si="27"/>
        <v>1.8391137499094923E-2</v>
      </c>
      <c r="P377" s="9">
        <v>15021</v>
      </c>
      <c r="Q377" s="9">
        <v>193</v>
      </c>
      <c r="R377" s="9">
        <v>14930</v>
      </c>
      <c r="S377" s="11">
        <f t="shared" si="28"/>
        <v>6.0581852073763398E-3</v>
      </c>
      <c r="T377" s="9">
        <v>9623</v>
      </c>
      <c r="U377" s="9">
        <v>166</v>
      </c>
      <c r="V377" s="9">
        <v>9448</v>
      </c>
      <c r="W377" s="11">
        <f t="shared" si="29"/>
        <v>1.8185597007170321E-2</v>
      </c>
      <c r="X377" s="9">
        <v>0</v>
      </c>
      <c r="Y377" s="9">
        <v>60818</v>
      </c>
      <c r="Z377" s="9">
        <v>5</v>
      </c>
    </row>
    <row r="378" spans="1:26" x14ac:dyDescent="0.25">
      <c r="A378" s="9" t="s">
        <v>42</v>
      </c>
      <c r="B378" s="9" t="s">
        <v>25</v>
      </c>
      <c r="C378" s="8" t="str">
        <f>INDEX(calendrier!$C$3:$BC$23,MATCH(B378,calendrier!$B$3:$B$23,0),MATCH(A378,calendrier!$C$2:$BC$2,0))</f>
        <v>Rouge</v>
      </c>
      <c r="D378" s="9" t="s">
        <v>348</v>
      </c>
      <c r="E378" s="9">
        <v>16</v>
      </c>
      <c r="F378" s="9" t="str">
        <f>VLOOKUP(D378,référence!$A:$C,3,FALSE)</f>
        <v>UB paella</v>
      </c>
      <c r="I378" s="9">
        <v>30720</v>
      </c>
      <c r="J378" s="9">
        <f t="shared" si="25"/>
        <v>28017</v>
      </c>
      <c r="K378" s="9">
        <f t="shared" si="26"/>
        <v>2703</v>
      </c>
      <c r="L378" s="9">
        <v>8897</v>
      </c>
      <c r="M378" s="9">
        <v>106</v>
      </c>
      <c r="N378" s="9">
        <v>8670</v>
      </c>
      <c r="O378" s="11">
        <f t="shared" si="27"/>
        <v>2.551421827582331E-2</v>
      </c>
      <c r="P378" s="9">
        <v>9800</v>
      </c>
      <c r="Q378" s="9">
        <v>65</v>
      </c>
      <c r="R378" s="9">
        <v>9644</v>
      </c>
      <c r="S378" s="11">
        <f t="shared" si="28"/>
        <v>1.5918367346938776E-2</v>
      </c>
      <c r="T378" s="9">
        <v>9934</v>
      </c>
      <c r="U378" s="9">
        <v>89</v>
      </c>
      <c r="V378" s="9">
        <v>9703</v>
      </c>
      <c r="W378" s="11">
        <f t="shared" si="29"/>
        <v>2.3253472921280452E-2</v>
      </c>
      <c r="X378" s="9">
        <v>0</v>
      </c>
      <c r="Y378" s="9">
        <v>28553</v>
      </c>
      <c r="Z378" s="9">
        <v>3</v>
      </c>
    </row>
    <row r="379" spans="1:26" x14ac:dyDescent="0.25">
      <c r="A379" s="9" t="s">
        <v>42</v>
      </c>
      <c r="B379" s="9" t="s">
        <v>25</v>
      </c>
      <c r="C379" s="8" t="str">
        <f>INDEX(calendrier!$C$3:$BC$23,MATCH(B379,calendrier!$B$3:$B$23,0),MATCH(A379,calendrier!$C$2:$BC$2,0))</f>
        <v>Rouge</v>
      </c>
      <c r="D379" s="9" t="s">
        <v>459</v>
      </c>
      <c r="E379" s="9">
        <v>17</v>
      </c>
      <c r="F379" s="9" t="str">
        <f>VLOOKUP(D379,référence!$A:$C,3,FALSE)</f>
        <v>UB basmati FR</v>
      </c>
      <c r="I379" s="9">
        <v>18432</v>
      </c>
      <c r="J379" s="9">
        <f t="shared" si="25"/>
        <v>2509</v>
      </c>
      <c r="K379" s="9">
        <f t="shared" si="26"/>
        <v>15923</v>
      </c>
      <c r="L379" s="9">
        <v>944</v>
      </c>
      <c r="M379" s="9">
        <v>0</v>
      </c>
      <c r="N379" s="9">
        <v>911</v>
      </c>
      <c r="O379" s="11">
        <f t="shared" si="27"/>
        <v>3.4957627118644065E-2</v>
      </c>
      <c r="P379" s="9">
        <v>642</v>
      </c>
      <c r="Q379" s="9">
        <v>45</v>
      </c>
      <c r="R379" s="9">
        <v>607</v>
      </c>
      <c r="S379" s="11">
        <f t="shared" si="28"/>
        <v>5.4517133956386292E-2</v>
      </c>
      <c r="T379" s="9">
        <v>1081</v>
      </c>
      <c r="U379" s="9">
        <v>8</v>
      </c>
      <c r="V379" s="9">
        <v>991</v>
      </c>
      <c r="W379" s="11">
        <f t="shared" si="29"/>
        <v>8.3256244218316372E-2</v>
      </c>
      <c r="X379" s="9">
        <v>0</v>
      </c>
    </row>
    <row r="380" spans="1:26" x14ac:dyDescent="0.25">
      <c r="A380" s="9" t="s">
        <v>42</v>
      </c>
      <c r="B380" s="9" t="s">
        <v>26</v>
      </c>
      <c r="C380" s="8" t="str">
        <f>INDEX(calendrier!$C$3:$BC$23,MATCH(B380,calendrier!$B$3:$B$23,0),MATCH(A380,calendrier!$C$2:$BC$2,0))</f>
        <v>Bleu</v>
      </c>
      <c r="D380" s="9" t="s">
        <v>459</v>
      </c>
      <c r="E380" s="9">
        <v>17</v>
      </c>
      <c r="F380" s="9" t="str">
        <f>VLOOKUP(D380,référence!$A:$C,3,FALSE)</f>
        <v>UB basmati FR</v>
      </c>
      <c r="I380" s="9">
        <v>15923</v>
      </c>
      <c r="J380" s="9">
        <f t="shared" si="25"/>
        <v>14836</v>
      </c>
      <c r="K380" s="9">
        <f t="shared" si="26"/>
        <v>1087</v>
      </c>
      <c r="L380" s="9">
        <v>4407</v>
      </c>
      <c r="M380" s="9">
        <v>58</v>
      </c>
      <c r="N380" s="9">
        <v>4365</v>
      </c>
      <c r="O380" s="11">
        <f t="shared" si="27"/>
        <v>9.5302927161334244E-3</v>
      </c>
      <c r="P380" s="9">
        <v>4632</v>
      </c>
      <c r="Q380" s="9">
        <v>107</v>
      </c>
      <c r="R380" s="9">
        <v>4623</v>
      </c>
      <c r="S380" s="11">
        <f t="shared" si="28"/>
        <v>1.9430051813471502E-3</v>
      </c>
      <c r="T380" s="9">
        <v>5856</v>
      </c>
      <c r="U380" s="9">
        <v>27</v>
      </c>
      <c r="V380" s="9">
        <v>5848</v>
      </c>
      <c r="W380" s="11">
        <f t="shared" si="29"/>
        <v>1.366120218579235E-3</v>
      </c>
      <c r="X380" s="9">
        <v>0</v>
      </c>
    </row>
    <row r="381" spans="1:26" x14ac:dyDescent="0.25">
      <c r="A381" s="9" t="s">
        <v>42</v>
      </c>
      <c r="B381" s="9" t="s">
        <v>26</v>
      </c>
      <c r="C381" s="8" t="str">
        <f>INDEX(calendrier!$C$3:$BC$23,MATCH(B381,calendrier!$B$3:$B$23,0),MATCH(A381,calendrier!$C$2:$BC$2,0))</f>
        <v>Bleu</v>
      </c>
      <c r="D381" s="9" t="s">
        <v>396</v>
      </c>
      <c r="E381" s="9">
        <v>18</v>
      </c>
      <c r="F381" s="9" t="str">
        <f>VLOOKUP(D381,référence!$A:$C,3,FALSE)</f>
        <v>UB basmati FR</v>
      </c>
      <c r="I381" s="9">
        <v>96768</v>
      </c>
      <c r="J381" s="9">
        <f t="shared" si="25"/>
        <v>77034</v>
      </c>
      <c r="K381" s="9">
        <f t="shared" si="26"/>
        <v>19734</v>
      </c>
      <c r="L381" s="9">
        <v>24506</v>
      </c>
      <c r="M381" s="9">
        <v>147</v>
      </c>
      <c r="N381" s="9">
        <v>24276</v>
      </c>
      <c r="O381" s="11">
        <f t="shared" si="27"/>
        <v>9.3854566228678687E-3</v>
      </c>
      <c r="P381" s="9">
        <v>24794</v>
      </c>
      <c r="Q381" s="9">
        <v>128</v>
      </c>
      <c r="R381" s="9">
        <v>24676</v>
      </c>
      <c r="S381" s="11">
        <f t="shared" si="28"/>
        <v>4.7592159393401627E-3</v>
      </c>
      <c r="T381" s="9">
        <v>28292</v>
      </c>
      <c r="U381" s="9">
        <v>270</v>
      </c>
      <c r="V381" s="9">
        <v>28082</v>
      </c>
      <c r="W381" s="11">
        <f t="shared" si="29"/>
        <v>7.4225929591403934E-3</v>
      </c>
      <c r="X381" s="9">
        <v>8</v>
      </c>
    </row>
    <row r="382" spans="1:26" x14ac:dyDescent="0.25">
      <c r="A382" s="9" t="s">
        <v>42</v>
      </c>
      <c r="B382" s="9" t="s">
        <v>27</v>
      </c>
      <c r="C382" s="8" t="str">
        <f>INDEX(calendrier!$C$3:$BC$23,MATCH(B382,calendrier!$B$3:$B$23,0),MATCH(A382,calendrier!$C$2:$BC$2,0))</f>
        <v>Orange</v>
      </c>
      <c r="D382" s="9" t="s">
        <v>396</v>
      </c>
      <c r="E382" s="9">
        <v>18</v>
      </c>
      <c r="F382" s="9" t="str">
        <f>VLOOKUP(D382,référence!$A:$C,3,FALSE)</f>
        <v>UB basmati FR</v>
      </c>
      <c r="I382" s="9">
        <v>19734</v>
      </c>
      <c r="J382" s="9">
        <f t="shared" si="25"/>
        <v>20571</v>
      </c>
      <c r="K382" s="9">
        <f t="shared" si="26"/>
        <v>-837</v>
      </c>
      <c r="L382" s="9">
        <v>6813</v>
      </c>
      <c r="M382" s="9">
        <v>33</v>
      </c>
      <c r="N382" s="9">
        <v>6749</v>
      </c>
      <c r="O382" s="11">
        <f t="shared" si="27"/>
        <v>9.3938059591956551E-3</v>
      </c>
      <c r="P382" s="9">
        <v>7097</v>
      </c>
      <c r="Q382" s="9">
        <v>13</v>
      </c>
      <c r="R382" s="9">
        <v>7077</v>
      </c>
      <c r="S382" s="11">
        <f t="shared" si="28"/>
        <v>2.8180921516133576E-3</v>
      </c>
      <c r="T382" s="9">
        <v>6796</v>
      </c>
      <c r="U382" s="9">
        <v>11</v>
      </c>
      <c r="V382" s="9">
        <v>6745</v>
      </c>
      <c r="W382" s="11">
        <f t="shared" si="29"/>
        <v>7.5044143613890524E-3</v>
      </c>
      <c r="X382" s="9">
        <v>0</v>
      </c>
      <c r="Y382" s="9">
        <v>115717</v>
      </c>
      <c r="Z382" s="9">
        <v>17</v>
      </c>
    </row>
    <row r="383" spans="1:26" x14ac:dyDescent="0.25">
      <c r="A383" s="9" t="s">
        <v>42</v>
      </c>
      <c r="B383" s="9" t="s">
        <v>27</v>
      </c>
      <c r="C383" s="8" t="str">
        <f>INDEX(calendrier!$C$3:$BC$23,MATCH(B383,calendrier!$B$3:$B$23,0),MATCH(A383,calendrier!$C$2:$BC$2,0))</f>
        <v>Orange</v>
      </c>
      <c r="D383" s="9" t="s">
        <v>381</v>
      </c>
      <c r="E383" s="9">
        <v>19</v>
      </c>
      <c r="F383" s="9" t="str">
        <f>VLOOKUP(D383,référence!$A:$C,3,FALSE)</f>
        <v>UB basmati</v>
      </c>
      <c r="I383" s="9">
        <v>79104</v>
      </c>
      <c r="J383" s="9">
        <f t="shared" si="25"/>
        <v>66320</v>
      </c>
      <c r="K383" s="9">
        <f t="shared" si="26"/>
        <v>12784</v>
      </c>
      <c r="L383" s="9">
        <v>22466</v>
      </c>
      <c r="M383" s="9">
        <v>314</v>
      </c>
      <c r="N383" s="9">
        <v>22249</v>
      </c>
      <c r="O383" s="11">
        <f t="shared" si="27"/>
        <v>9.6590403276061599E-3</v>
      </c>
      <c r="P383" s="9">
        <v>21868</v>
      </c>
      <c r="Q383" s="9">
        <v>133</v>
      </c>
      <c r="R383" s="9">
        <v>21719</v>
      </c>
      <c r="S383" s="11">
        <f t="shared" si="28"/>
        <v>6.8136089262849824E-3</v>
      </c>
      <c r="T383" s="9">
        <v>22511</v>
      </c>
      <c r="U383" s="9">
        <v>23</v>
      </c>
      <c r="V383" s="9">
        <v>22352</v>
      </c>
      <c r="W383" s="11">
        <f t="shared" si="29"/>
        <v>7.0632135400470883E-3</v>
      </c>
      <c r="X383" s="9">
        <v>0</v>
      </c>
    </row>
    <row r="384" spans="1:26" x14ac:dyDescent="0.25">
      <c r="A384" s="9" t="s">
        <v>42</v>
      </c>
      <c r="B384" s="9" t="s">
        <v>28</v>
      </c>
      <c r="C384" s="8" t="str">
        <f>INDEX(calendrier!$C$3:$BC$23,MATCH(B384,calendrier!$B$3:$B$23,0),MATCH(A384,calendrier!$C$2:$BC$2,0))</f>
        <v>Vert</v>
      </c>
      <c r="D384" s="9" t="s">
        <v>381</v>
      </c>
      <c r="E384" s="9">
        <v>19</v>
      </c>
      <c r="F384" s="9" t="str">
        <f>VLOOKUP(D384,référence!$A:$C,3,FALSE)</f>
        <v>UB basmati</v>
      </c>
      <c r="I384" s="9">
        <v>12784</v>
      </c>
      <c r="J384" s="9">
        <f t="shared" si="25"/>
        <v>16348</v>
      </c>
      <c r="K384" s="9">
        <f t="shared" si="26"/>
        <v>-3564</v>
      </c>
      <c r="L384" s="9">
        <v>4933</v>
      </c>
      <c r="M384" s="9">
        <v>67</v>
      </c>
      <c r="N384" s="9">
        <v>4873</v>
      </c>
      <c r="O384" s="11">
        <f t="shared" si="27"/>
        <v>1.216298398540442E-2</v>
      </c>
      <c r="P384" s="9">
        <v>4836</v>
      </c>
      <c r="Q384" s="9">
        <v>23</v>
      </c>
      <c r="R384" s="9">
        <v>4777</v>
      </c>
      <c r="S384" s="11">
        <f t="shared" si="28"/>
        <v>1.2200165425971878E-2</v>
      </c>
      <c r="T384" s="9">
        <v>6756</v>
      </c>
      <c r="U384" s="9">
        <v>39</v>
      </c>
      <c r="V384" s="9">
        <v>6698</v>
      </c>
      <c r="W384" s="11">
        <f t="shared" si="29"/>
        <v>8.5849615156897569E-3</v>
      </c>
      <c r="X384" s="9">
        <v>0</v>
      </c>
      <c r="Y384" s="9">
        <v>83259</v>
      </c>
      <c r="Z384" s="9">
        <v>13</v>
      </c>
    </row>
    <row r="385" spans="1:26" x14ac:dyDescent="0.25">
      <c r="A385" s="9" t="s">
        <v>42</v>
      </c>
      <c r="B385" s="9" t="s">
        <v>28</v>
      </c>
      <c r="C385" s="8" t="str">
        <f>INDEX(calendrier!$C$3:$BC$23,MATCH(B385,calendrier!$B$3:$B$23,0),MATCH(A385,calendrier!$C$2:$BC$2,0))</f>
        <v>Vert</v>
      </c>
      <c r="D385" s="9" t="s">
        <v>919</v>
      </c>
      <c r="E385" s="9">
        <v>20</v>
      </c>
      <c r="F385" s="9" t="str">
        <f>VLOOKUP(D385,référence!$A:$C,3,FALSE)</f>
        <v>UB wholegrain 130g</v>
      </c>
      <c r="I385" s="9">
        <v>43400</v>
      </c>
      <c r="J385" s="9">
        <f t="shared" si="25"/>
        <v>49036</v>
      </c>
      <c r="K385" s="9">
        <f t="shared" si="26"/>
        <v>-5636</v>
      </c>
      <c r="L385" s="9">
        <v>15651</v>
      </c>
      <c r="M385" s="9">
        <v>133</v>
      </c>
      <c r="N385" s="9">
        <v>15279</v>
      </c>
      <c r="O385" s="11">
        <f t="shared" si="27"/>
        <v>2.3768449300364192E-2</v>
      </c>
      <c r="P385" s="9">
        <v>15004</v>
      </c>
      <c r="Q385" s="9">
        <v>94</v>
      </c>
      <c r="R385" s="9">
        <v>14745</v>
      </c>
      <c r="S385" s="11">
        <f t="shared" si="28"/>
        <v>1.7262063449746734E-2</v>
      </c>
      <c r="T385" s="9">
        <v>19381</v>
      </c>
      <c r="U385" s="9">
        <v>129</v>
      </c>
      <c r="V385" s="9">
        <v>19012</v>
      </c>
      <c r="W385" s="11">
        <f t="shared" si="29"/>
        <v>1.9039265259790515E-2</v>
      </c>
      <c r="X385" s="9">
        <v>15</v>
      </c>
      <c r="Y385" s="9">
        <v>49867</v>
      </c>
      <c r="Z385" s="9">
        <v>5</v>
      </c>
    </row>
    <row r="386" spans="1:26" x14ac:dyDescent="0.25">
      <c r="A386" s="9" t="s">
        <v>42</v>
      </c>
      <c r="B386" s="9" t="s">
        <v>28</v>
      </c>
      <c r="C386" s="8" t="str">
        <f>INDEX(calendrier!$C$3:$BC$23,MATCH(B386,calendrier!$B$3:$B$23,0),MATCH(A386,calendrier!$C$2:$BC$2,0))</f>
        <v>Vert</v>
      </c>
      <c r="D386" s="9" t="s">
        <v>920</v>
      </c>
      <c r="E386" s="9">
        <v>21</v>
      </c>
      <c r="F386" s="9" t="str">
        <f>VLOOKUP(D386,référence!$A:$C,3,FALSE)</f>
        <v>UB basmati 130g</v>
      </c>
      <c r="I386" s="9">
        <v>68000</v>
      </c>
      <c r="J386" s="9">
        <f t="shared" si="25"/>
        <v>5573</v>
      </c>
      <c r="K386" s="9">
        <f t="shared" si="26"/>
        <v>62427</v>
      </c>
      <c r="L386" s="9">
        <v>1932</v>
      </c>
      <c r="M386" s="9">
        <v>27</v>
      </c>
      <c r="N386" s="9">
        <v>1823</v>
      </c>
      <c r="O386" s="11">
        <f t="shared" si="27"/>
        <v>5.641821946169772E-2</v>
      </c>
      <c r="P386" s="9">
        <v>1366</v>
      </c>
      <c r="Q386" s="9">
        <v>46</v>
      </c>
      <c r="R386" s="9">
        <v>1308</v>
      </c>
      <c r="S386" s="11">
        <f t="shared" si="28"/>
        <v>4.24597364568082E-2</v>
      </c>
      <c r="T386" s="9">
        <v>2550</v>
      </c>
      <c r="U386" s="9">
        <v>9</v>
      </c>
      <c r="V386" s="9">
        <v>2442</v>
      </c>
      <c r="W386" s="11">
        <f t="shared" si="29"/>
        <v>4.2352941176470586E-2</v>
      </c>
      <c r="X386" s="9">
        <v>0</v>
      </c>
    </row>
    <row r="387" spans="1:26" x14ac:dyDescent="0.25">
      <c r="A387" s="9" t="s">
        <v>42</v>
      </c>
      <c r="B387" s="9" t="s">
        <v>29</v>
      </c>
      <c r="C387" s="8" t="str">
        <f>INDEX(calendrier!$C$3:$BC$23,MATCH(B387,calendrier!$B$3:$B$23,0),MATCH(A387,calendrier!$C$2:$BC$2,0))</f>
        <v>Rouge</v>
      </c>
      <c r="D387" s="9" t="s">
        <v>190</v>
      </c>
      <c r="E387" s="9">
        <v>21</v>
      </c>
      <c r="F387" s="9" t="str">
        <f>VLOOKUP(D387,référence!$A:$C,3,FALSE)</f>
        <v>UB basmati 130g</v>
      </c>
      <c r="I387" s="9">
        <v>62427</v>
      </c>
      <c r="J387" s="9">
        <f t="shared" si="25"/>
        <v>65050</v>
      </c>
      <c r="K387" s="9">
        <f t="shared" si="26"/>
        <v>-2623</v>
      </c>
      <c r="L387" s="9">
        <v>21237</v>
      </c>
      <c r="M387" s="9">
        <v>82</v>
      </c>
      <c r="N387" s="9">
        <v>21010</v>
      </c>
      <c r="O387" s="11">
        <f t="shared" si="27"/>
        <v>1.0688892028064228E-2</v>
      </c>
      <c r="P387" s="9">
        <v>21811</v>
      </c>
      <c r="Q387" s="9">
        <v>93</v>
      </c>
      <c r="R387" s="9">
        <v>21667</v>
      </c>
      <c r="S387" s="11">
        <f t="shared" si="28"/>
        <v>6.6021732153500531E-3</v>
      </c>
      <c r="T387" s="9">
        <v>22553</v>
      </c>
      <c r="U387" s="9">
        <v>53</v>
      </c>
      <c r="V387" s="9">
        <v>22373</v>
      </c>
      <c r="W387" s="11">
        <f t="shared" si="29"/>
        <v>7.9811998403760027E-3</v>
      </c>
      <c r="X387" s="9">
        <v>6</v>
      </c>
      <c r="Y387" s="9">
        <v>71325</v>
      </c>
      <c r="Z387" s="9">
        <v>5</v>
      </c>
    </row>
    <row r="388" spans="1:26" x14ac:dyDescent="0.25">
      <c r="A388" s="9" t="s">
        <v>42</v>
      </c>
      <c r="B388" s="9" t="s">
        <v>29</v>
      </c>
      <c r="C388" s="8" t="str">
        <f>INDEX(calendrier!$C$3:$BC$23,MATCH(B388,calendrier!$B$3:$B$23,0),MATCH(A388,calendrier!$C$2:$BC$2,0))</f>
        <v>Rouge</v>
      </c>
      <c r="D388" s="9" t="s">
        <v>135</v>
      </c>
      <c r="E388" s="9">
        <v>22</v>
      </c>
      <c r="F388" s="9" t="str">
        <f>VLOOKUP(D388,référence!$A:$C,3,FALSE)</f>
        <v>UB basmati 130g UK</v>
      </c>
      <c r="I388" s="9">
        <v>42000</v>
      </c>
      <c r="J388" s="9">
        <f t="shared" si="25"/>
        <v>26652</v>
      </c>
      <c r="K388" s="9">
        <f t="shared" si="26"/>
        <v>15348</v>
      </c>
      <c r="L388" s="9">
        <v>10775</v>
      </c>
      <c r="M388" s="9">
        <v>14</v>
      </c>
      <c r="N388" s="9">
        <v>10643</v>
      </c>
      <c r="O388" s="11">
        <f t="shared" si="27"/>
        <v>1.2250580046403713E-2</v>
      </c>
      <c r="P388" s="9">
        <v>9141</v>
      </c>
      <c r="Q388" s="9">
        <v>98</v>
      </c>
      <c r="R388" s="9">
        <v>9050</v>
      </c>
      <c r="S388" s="11">
        <f t="shared" si="28"/>
        <v>9.9551471392626632E-3</v>
      </c>
      <c r="T388" s="9">
        <v>7029</v>
      </c>
      <c r="U388" s="9">
        <v>15</v>
      </c>
      <c r="V388" s="9">
        <v>6959</v>
      </c>
      <c r="W388" s="11">
        <f t="shared" si="29"/>
        <v>9.9587423531085507E-3</v>
      </c>
      <c r="X388" s="9">
        <v>2</v>
      </c>
    </row>
    <row r="389" spans="1:26" x14ac:dyDescent="0.25">
      <c r="A389" s="9" t="s">
        <v>42</v>
      </c>
      <c r="B389" s="9" t="s">
        <v>30</v>
      </c>
      <c r="C389" s="8" t="str">
        <f>INDEX(calendrier!$C$3:$BC$23,MATCH(B389,calendrier!$B$3:$B$23,0),MATCH(A389,calendrier!$C$2:$BC$2,0))</f>
        <v>Orange</v>
      </c>
      <c r="D389" s="9" t="s">
        <v>921</v>
      </c>
      <c r="E389" s="9">
        <v>22</v>
      </c>
      <c r="F389" s="9" t="str">
        <f>VLOOKUP(D389,référence!$A:$C,3,FALSE)</f>
        <v>UB basmati 130g UK</v>
      </c>
      <c r="I389" s="9">
        <v>15348</v>
      </c>
      <c r="J389" s="9">
        <f t="shared" si="25"/>
        <v>21919</v>
      </c>
      <c r="K389" s="9">
        <f t="shared" si="26"/>
        <v>-6571</v>
      </c>
      <c r="L389" s="9">
        <v>7806</v>
      </c>
      <c r="M389" s="9">
        <v>32</v>
      </c>
      <c r="N389" s="9">
        <v>7683</v>
      </c>
      <c r="O389" s="11">
        <f t="shared" si="27"/>
        <v>1.5757109915449655E-2</v>
      </c>
      <c r="P389" s="9">
        <v>7364</v>
      </c>
      <c r="Q389" s="9">
        <v>52</v>
      </c>
      <c r="R389" s="9">
        <v>7292</v>
      </c>
      <c r="S389" s="11">
        <f t="shared" si="28"/>
        <v>9.7772949483976093E-3</v>
      </c>
      <c r="T389" s="9">
        <v>7085</v>
      </c>
      <c r="U389" s="9">
        <v>61</v>
      </c>
      <c r="V389" s="9">
        <v>6944</v>
      </c>
      <c r="W389" s="11">
        <f t="shared" si="29"/>
        <v>1.990119971771348E-2</v>
      </c>
      <c r="X389" s="9">
        <v>0</v>
      </c>
      <c r="Y389" s="9">
        <v>49126</v>
      </c>
      <c r="Z389" s="9">
        <v>4</v>
      </c>
    </row>
    <row r="390" spans="1:26" x14ac:dyDescent="0.25">
      <c r="A390" s="9" t="s">
        <v>42</v>
      </c>
      <c r="B390" s="9" t="s">
        <v>30</v>
      </c>
      <c r="C390" s="8" t="str">
        <f>INDEX(calendrier!$C$3:$BC$23,MATCH(B390,calendrier!$B$3:$B$23,0),MATCH(A390,calendrier!$C$2:$BC$2,0))</f>
        <v>Orange</v>
      </c>
      <c r="D390" s="9" t="s">
        <v>922</v>
      </c>
      <c r="E390" s="9">
        <v>23</v>
      </c>
      <c r="F390" s="9" t="str">
        <f>VLOOKUP(D390,référence!$A:$C,3,FALSE)</f>
        <v>UB basmati</v>
      </c>
      <c r="I390" s="9">
        <v>43008</v>
      </c>
      <c r="J390" s="9">
        <f t="shared" si="25"/>
        <v>53624</v>
      </c>
      <c r="K390" s="9">
        <f t="shared" si="26"/>
        <v>-10616</v>
      </c>
      <c r="L390" s="9">
        <v>16865</v>
      </c>
      <c r="M390" s="9">
        <v>172</v>
      </c>
      <c r="N390" s="9">
        <v>16628</v>
      </c>
      <c r="O390" s="11">
        <f t="shared" si="27"/>
        <v>1.4052772013044766E-2</v>
      </c>
      <c r="P390" s="9">
        <v>18743</v>
      </c>
      <c r="Q390" s="9">
        <v>85</v>
      </c>
      <c r="R390" s="9">
        <v>18631</v>
      </c>
      <c r="S390" s="11">
        <f t="shared" si="28"/>
        <v>5.9755642106386385E-3</v>
      </c>
      <c r="T390" s="9">
        <v>18566</v>
      </c>
      <c r="U390" s="9">
        <v>104</v>
      </c>
      <c r="V390" s="9">
        <v>18365</v>
      </c>
      <c r="W390" s="11">
        <f t="shared" si="29"/>
        <v>1.082624151675105E-2</v>
      </c>
      <c r="X390" s="9">
        <v>0</v>
      </c>
      <c r="Y390" s="9">
        <v>54031</v>
      </c>
      <c r="Z390" s="9">
        <v>8</v>
      </c>
    </row>
    <row r="391" spans="1:26" x14ac:dyDescent="0.25">
      <c r="A391" s="9" t="s">
        <v>42</v>
      </c>
      <c r="B391" s="9" t="s">
        <v>30</v>
      </c>
      <c r="C391" s="8" t="str">
        <f>INDEX(calendrier!$C$3:$BC$23,MATCH(B391,calendrier!$B$3:$B$23,0),MATCH(A391,calendrier!$C$2:$BC$2,0))</f>
        <v>Orange</v>
      </c>
      <c r="D391" s="9" t="s">
        <v>886</v>
      </c>
      <c r="E391" s="9">
        <v>24</v>
      </c>
      <c r="F391" s="9" t="str">
        <f>VLOOKUP(D391,référence!$A:$C,3,FALSE)</f>
        <v>UB mushroom</v>
      </c>
      <c r="I391" s="9">
        <v>115200</v>
      </c>
      <c r="J391" s="9">
        <f t="shared" si="25"/>
        <v>8942</v>
      </c>
      <c r="K391" s="9">
        <f t="shared" si="26"/>
        <v>106258</v>
      </c>
      <c r="L391" s="9">
        <v>2724</v>
      </c>
      <c r="M391" s="9">
        <v>2</v>
      </c>
      <c r="N391" s="9">
        <v>2597</v>
      </c>
      <c r="O391" s="11">
        <f t="shared" si="27"/>
        <v>4.6622613803230545E-2</v>
      </c>
      <c r="P391" s="9">
        <v>3323</v>
      </c>
      <c r="Q391" s="9">
        <v>24</v>
      </c>
      <c r="R391" s="9">
        <v>3262</v>
      </c>
      <c r="S391" s="11">
        <f t="shared" si="28"/>
        <v>1.8356906409870598E-2</v>
      </c>
      <c r="T391" s="9">
        <v>3166</v>
      </c>
      <c r="U391" s="9">
        <v>16</v>
      </c>
      <c r="V391" s="9">
        <v>3083</v>
      </c>
      <c r="W391" s="11">
        <f t="shared" si="29"/>
        <v>2.6216045483259634E-2</v>
      </c>
      <c r="X391" s="9">
        <v>0</v>
      </c>
    </row>
    <row r="392" spans="1:26" x14ac:dyDescent="0.25">
      <c r="A392" s="9" t="s">
        <v>42</v>
      </c>
      <c r="B392" s="9" t="s">
        <v>31</v>
      </c>
      <c r="C392" s="8" t="str">
        <f>INDEX(calendrier!$C$3:$BC$23,MATCH(B392,calendrier!$B$3:$B$23,0),MATCH(A392,calendrier!$C$2:$BC$2,0))</f>
        <v>Vert</v>
      </c>
      <c r="D392" s="9" t="s">
        <v>886</v>
      </c>
      <c r="E392" s="9">
        <v>24</v>
      </c>
      <c r="F392" s="9" t="str">
        <f>VLOOKUP(D392,référence!$A:$C,3,FALSE)</f>
        <v>UB mushroom</v>
      </c>
      <c r="I392" s="9">
        <v>106258</v>
      </c>
      <c r="J392" s="9">
        <f t="shared" ref="J392:J396" si="30">SUM(N392,R392,V392)</f>
        <v>81760</v>
      </c>
      <c r="K392" s="9">
        <f t="shared" ref="K392:K396" si="31">I392-J392</f>
        <v>24498</v>
      </c>
      <c r="L392" s="9">
        <v>26144</v>
      </c>
      <c r="M392" s="9">
        <v>1</v>
      </c>
      <c r="N392" s="9">
        <v>25682</v>
      </c>
      <c r="O392" s="11">
        <f t="shared" ref="O392:O396" si="32">IFERROR(((L392-N392)/L392),"")</f>
        <v>1.7671358629130968E-2</v>
      </c>
      <c r="P392" s="9">
        <v>28485</v>
      </c>
      <c r="Q392" s="9">
        <v>170</v>
      </c>
      <c r="R392" s="9">
        <v>28293</v>
      </c>
      <c r="S392" s="11">
        <f t="shared" ref="S392:S396" si="33">IFERROR(((P392-R392)/P392),"")</f>
        <v>6.7403896787783047E-3</v>
      </c>
      <c r="T392" s="9">
        <v>27998</v>
      </c>
      <c r="U392" s="9">
        <v>157</v>
      </c>
      <c r="V392" s="9">
        <v>27785</v>
      </c>
      <c r="W392" s="11">
        <f t="shared" ref="W392:W396" si="34">IFERROR(((T392-V392)/T392),"")</f>
        <v>7.6076862633045221E-3</v>
      </c>
      <c r="X392" s="9">
        <v>0</v>
      </c>
    </row>
    <row r="393" spans="1:26" x14ac:dyDescent="0.25">
      <c r="A393" s="9" t="s">
        <v>42</v>
      </c>
      <c r="B393" s="9" t="s">
        <v>32</v>
      </c>
      <c r="C393" s="8" t="str">
        <f>INDEX(calendrier!$C$3:$BC$23,MATCH(B393,calendrier!$B$3:$B$23,0),MATCH(A393,calendrier!$C$2:$BC$2,0))</f>
        <v>Rouge</v>
      </c>
      <c r="D393" s="9" t="s">
        <v>769</v>
      </c>
      <c r="E393" s="9">
        <v>24</v>
      </c>
      <c r="F393" s="9" t="str">
        <f>VLOOKUP(D393,référence!$A:$C,3,FALSE)</f>
        <v>UB mushroom</v>
      </c>
      <c r="I393" s="9">
        <v>24498</v>
      </c>
      <c r="J393" s="9">
        <f t="shared" si="30"/>
        <v>18747</v>
      </c>
      <c r="K393" s="9">
        <f t="shared" si="31"/>
        <v>5751</v>
      </c>
      <c r="L393" s="9">
        <v>7316</v>
      </c>
      <c r="M393" s="9">
        <v>53</v>
      </c>
      <c r="N393" s="9">
        <v>7236</v>
      </c>
      <c r="O393" s="11">
        <f t="shared" si="32"/>
        <v>1.0934937124111536E-2</v>
      </c>
      <c r="P393" s="9">
        <v>3257</v>
      </c>
      <c r="Q393" s="9">
        <v>70</v>
      </c>
      <c r="R393" s="9">
        <v>3182</v>
      </c>
      <c r="S393" s="11">
        <f t="shared" si="33"/>
        <v>2.302732575990175E-2</v>
      </c>
      <c r="T393" s="9">
        <v>8365</v>
      </c>
      <c r="U393" s="9">
        <v>5</v>
      </c>
      <c r="V393" s="9">
        <v>8329</v>
      </c>
      <c r="W393" s="11">
        <f t="shared" si="34"/>
        <v>4.3036461446503286E-3</v>
      </c>
      <c r="X393" s="9">
        <v>0</v>
      </c>
      <c r="Y393" s="9">
        <v>110567</v>
      </c>
      <c r="Z393" s="9">
        <v>8</v>
      </c>
    </row>
    <row r="394" spans="1:26" x14ac:dyDescent="0.25">
      <c r="A394" s="9" t="s">
        <v>42</v>
      </c>
      <c r="B394" s="9" t="s">
        <v>32</v>
      </c>
      <c r="C394" s="8" t="str">
        <f>INDEX(calendrier!$C$3:$BC$23,MATCH(B394,calendrier!$B$3:$B$23,0),MATCH(A394,calendrier!$C$2:$BC$2,0))</f>
        <v>Rouge</v>
      </c>
      <c r="D394" s="9" t="s">
        <v>485</v>
      </c>
      <c r="E394" s="9">
        <v>25</v>
      </c>
      <c r="F394" s="9" t="str">
        <f>VLOOKUP(D394,référence!$A:$C,3,FALSE)</f>
        <v>UB cantonais</v>
      </c>
      <c r="I394" s="9">
        <v>3072</v>
      </c>
      <c r="J394" s="9">
        <f t="shared" si="30"/>
        <v>3488</v>
      </c>
      <c r="K394" s="9">
        <f t="shared" si="31"/>
        <v>-416</v>
      </c>
      <c r="L394" s="9">
        <v>0</v>
      </c>
      <c r="M394" s="9">
        <v>0</v>
      </c>
      <c r="N394" s="9">
        <v>0</v>
      </c>
      <c r="O394" s="11" t="str">
        <f t="shared" si="32"/>
        <v/>
      </c>
      <c r="P394" s="9">
        <v>0</v>
      </c>
      <c r="Q394" s="9">
        <v>0</v>
      </c>
      <c r="R394" s="9">
        <v>0</v>
      </c>
      <c r="S394" s="11" t="str">
        <f t="shared" si="33"/>
        <v/>
      </c>
      <c r="T394" s="9">
        <v>3548</v>
      </c>
      <c r="U394" s="9">
        <v>14</v>
      </c>
      <c r="V394" s="9">
        <v>3488</v>
      </c>
      <c r="W394" s="11">
        <f t="shared" si="34"/>
        <v>1.6910935738444193E-2</v>
      </c>
      <c r="X394" s="9">
        <v>0</v>
      </c>
    </row>
    <row r="395" spans="1:26" x14ac:dyDescent="0.25">
      <c r="A395" s="9" t="s">
        <v>42</v>
      </c>
      <c r="B395" s="9" t="s">
        <v>32</v>
      </c>
      <c r="C395" s="8" t="str">
        <f>INDEX(calendrier!$C$3:$BC$23,MATCH(B395,calendrier!$B$3:$B$23,0),MATCH(A395,calendrier!$C$2:$BC$2,0))</f>
        <v>Rouge</v>
      </c>
      <c r="D395" s="9" t="s">
        <v>398</v>
      </c>
      <c r="E395" s="9">
        <v>26</v>
      </c>
      <c r="F395" s="9" t="str">
        <f>VLOOKUP(D395,référence!$A:$C,3,FALSE)</f>
        <v>UB cantonais</v>
      </c>
      <c r="I395" s="9">
        <v>126720</v>
      </c>
      <c r="J395" s="9">
        <f t="shared" si="30"/>
        <v>68507</v>
      </c>
      <c r="K395" s="9">
        <f t="shared" si="31"/>
        <v>58213</v>
      </c>
      <c r="L395" s="9">
        <v>24392</v>
      </c>
      <c r="M395" s="9">
        <v>240</v>
      </c>
      <c r="N395" s="9">
        <v>24149</v>
      </c>
      <c r="O395" s="11">
        <f t="shared" si="32"/>
        <v>9.9622827156444736E-3</v>
      </c>
      <c r="P395" s="9">
        <v>23805</v>
      </c>
      <c r="Q395" s="9">
        <v>308</v>
      </c>
      <c r="R395" s="9">
        <v>23633</v>
      </c>
      <c r="S395" s="11">
        <f t="shared" si="33"/>
        <v>7.225372820835959E-3</v>
      </c>
      <c r="T395" s="9">
        <v>20835</v>
      </c>
      <c r="U395" s="9">
        <v>95</v>
      </c>
      <c r="V395" s="9">
        <v>20725</v>
      </c>
      <c r="W395" s="11">
        <f t="shared" si="34"/>
        <v>5.2795776337892968E-3</v>
      </c>
      <c r="X395" s="9">
        <v>2</v>
      </c>
    </row>
    <row r="396" spans="1:26" x14ac:dyDescent="0.25">
      <c r="A396" s="9" t="s">
        <v>42</v>
      </c>
      <c r="B396" s="9" t="s">
        <v>33</v>
      </c>
      <c r="C396" s="8" t="str">
        <f>INDEX(calendrier!$C$3:$BC$23,MATCH(B396,calendrier!$B$3:$B$23,0),MATCH(A396,calendrier!$C$2:$BC$2,0))</f>
        <v>Extra</v>
      </c>
      <c r="D396" s="9" t="s">
        <v>398</v>
      </c>
      <c r="E396" s="9">
        <v>26</v>
      </c>
      <c r="F396" s="9" t="str">
        <f>VLOOKUP(D396,référence!$A:$C,3,FALSE)</f>
        <v>UB cantonais</v>
      </c>
      <c r="I396" s="9">
        <v>58213</v>
      </c>
      <c r="J396" s="9">
        <f t="shared" si="30"/>
        <v>43153</v>
      </c>
      <c r="K396" s="9">
        <f t="shared" si="31"/>
        <v>15060</v>
      </c>
      <c r="L396" s="9">
        <v>14354</v>
      </c>
      <c r="M396" s="9">
        <v>76</v>
      </c>
      <c r="N396" s="9">
        <v>14158</v>
      </c>
      <c r="O396" s="11">
        <f t="shared" si="32"/>
        <v>1.3654730388741813E-2</v>
      </c>
      <c r="P396" s="9">
        <v>14637</v>
      </c>
      <c r="Q396" s="9">
        <v>72</v>
      </c>
      <c r="R396" s="9">
        <v>14565</v>
      </c>
      <c r="S396" s="11">
        <f t="shared" si="33"/>
        <v>4.9190407870465256E-3</v>
      </c>
      <c r="T396" s="9">
        <v>14548</v>
      </c>
      <c r="U396" s="9">
        <v>58</v>
      </c>
      <c r="V396" s="9">
        <v>14430</v>
      </c>
      <c r="W396" s="11">
        <f t="shared" si="34"/>
        <v>8.111080560901842E-3</v>
      </c>
      <c r="X396" s="9">
        <v>0</v>
      </c>
      <c r="Y396" s="9">
        <v>116034</v>
      </c>
      <c r="Z396" s="9">
        <v>10</v>
      </c>
    </row>
    <row r="397" spans="1:26" x14ac:dyDescent="0.25">
      <c r="S397" s="11"/>
    </row>
    <row r="398" spans="1:26" x14ac:dyDescent="0.25">
      <c r="S398" s="11"/>
    </row>
    <row r="399" spans="1:26" x14ac:dyDescent="0.25">
      <c r="S399" s="11"/>
    </row>
    <row r="400" spans="1:26" x14ac:dyDescent="0.25">
      <c r="S400" s="11"/>
    </row>
    <row r="401" spans="19:19" x14ac:dyDescent="0.25">
      <c r="S401" s="11"/>
    </row>
    <row r="402" spans="19:19" x14ac:dyDescent="0.25">
      <c r="S402" s="11"/>
    </row>
    <row r="403" spans="19:19" x14ac:dyDescent="0.25">
      <c r="S403" s="11"/>
    </row>
    <row r="404" spans="19:19" x14ac:dyDescent="0.25">
      <c r="S404" s="11"/>
    </row>
    <row r="405" spans="19:19" x14ac:dyDescent="0.25">
      <c r="S405" s="11"/>
    </row>
    <row r="406" spans="19:19" x14ac:dyDescent="0.25">
      <c r="S406" s="11"/>
    </row>
    <row r="407" spans="19:19" x14ac:dyDescent="0.25">
      <c r="S407" s="11"/>
    </row>
    <row r="408" spans="19:19" x14ac:dyDescent="0.25">
      <c r="S408" s="11"/>
    </row>
    <row r="409" spans="19:19" x14ac:dyDescent="0.25">
      <c r="S409" s="11"/>
    </row>
    <row r="410" spans="19:19" x14ac:dyDescent="0.25">
      <c r="S410" s="11"/>
    </row>
    <row r="411" spans="19:19" x14ac:dyDescent="0.25">
      <c r="S411" s="11"/>
    </row>
    <row r="412" spans="19:19" x14ac:dyDescent="0.25">
      <c r="S412" s="11"/>
    </row>
    <row r="413" spans="19:19" x14ac:dyDescent="0.25">
      <c r="S413" s="11"/>
    </row>
    <row r="414" spans="19:19" x14ac:dyDescent="0.25">
      <c r="S414" s="11"/>
    </row>
    <row r="415" spans="19:19" x14ac:dyDescent="0.25">
      <c r="S415" s="11"/>
    </row>
    <row r="416" spans="19:19" x14ac:dyDescent="0.25">
      <c r="S416" s="11"/>
    </row>
    <row r="417" spans="19:19" x14ac:dyDescent="0.25">
      <c r="S417" s="11"/>
    </row>
    <row r="418" spans="19:19" x14ac:dyDescent="0.25">
      <c r="S418" s="11"/>
    </row>
    <row r="419" spans="19:19" x14ac:dyDescent="0.25">
      <c r="S419" s="11"/>
    </row>
    <row r="420" spans="19:19" x14ac:dyDescent="0.25">
      <c r="S420" s="11"/>
    </row>
    <row r="421" spans="19:19" x14ac:dyDescent="0.25">
      <c r="S421" s="11"/>
    </row>
    <row r="422" spans="19:19" x14ac:dyDescent="0.25">
      <c r="S422" s="11"/>
    </row>
    <row r="423" spans="19:19" x14ac:dyDescent="0.25">
      <c r="S423" s="11"/>
    </row>
    <row r="424" spans="19:19" x14ac:dyDescent="0.25">
      <c r="S424" s="11"/>
    </row>
    <row r="425" spans="19:19" x14ac:dyDescent="0.25">
      <c r="S425" s="11"/>
    </row>
    <row r="426" spans="19:19" x14ac:dyDescent="0.25">
      <c r="S426" s="11"/>
    </row>
    <row r="427" spans="19:19" x14ac:dyDescent="0.25">
      <c r="S427" s="11"/>
    </row>
    <row r="428" spans="19:19" x14ac:dyDescent="0.25">
      <c r="S428" s="11"/>
    </row>
    <row r="429" spans="19:19" x14ac:dyDescent="0.25">
      <c r="S429" s="11"/>
    </row>
    <row r="430" spans="19:19" x14ac:dyDescent="0.25">
      <c r="S430" s="11"/>
    </row>
    <row r="431" spans="19:19" x14ac:dyDescent="0.25">
      <c r="S431" s="11"/>
    </row>
    <row r="432" spans="19:19" x14ac:dyDescent="0.25">
      <c r="S432" s="11"/>
    </row>
    <row r="433" spans="19:19" x14ac:dyDescent="0.25">
      <c r="S433" s="11"/>
    </row>
    <row r="434" spans="19:19" x14ac:dyDescent="0.25">
      <c r="S434" s="11"/>
    </row>
    <row r="435" spans="19:19" x14ac:dyDescent="0.25">
      <c r="S435" s="11"/>
    </row>
    <row r="436" spans="19:19" x14ac:dyDescent="0.25">
      <c r="S436" s="11"/>
    </row>
    <row r="437" spans="19:19" x14ac:dyDescent="0.25">
      <c r="S437" s="11"/>
    </row>
    <row r="438" spans="19:19" x14ac:dyDescent="0.25">
      <c r="S438" s="11"/>
    </row>
    <row r="439" spans="19:19" x14ac:dyDescent="0.25">
      <c r="S439" s="11"/>
    </row>
    <row r="440" spans="19:19" x14ac:dyDescent="0.25">
      <c r="S440" s="11"/>
    </row>
    <row r="441" spans="19:19" x14ac:dyDescent="0.25">
      <c r="S441" s="11"/>
    </row>
    <row r="442" spans="19:19" x14ac:dyDescent="0.25">
      <c r="S442" s="11"/>
    </row>
    <row r="443" spans="19:19" x14ac:dyDescent="0.25">
      <c r="S443" s="11"/>
    </row>
    <row r="444" spans="19:19" x14ac:dyDescent="0.25">
      <c r="S444" s="11"/>
    </row>
    <row r="445" spans="19:19" x14ac:dyDescent="0.25">
      <c r="S445" s="11"/>
    </row>
    <row r="446" spans="19:19" x14ac:dyDescent="0.25">
      <c r="S446" s="11"/>
    </row>
    <row r="447" spans="19:19" x14ac:dyDescent="0.25">
      <c r="S447" s="11"/>
    </row>
    <row r="448" spans="19:19" x14ac:dyDescent="0.25">
      <c r="S448" s="11"/>
    </row>
    <row r="449" spans="19:19" x14ac:dyDescent="0.25">
      <c r="S449" s="11"/>
    </row>
    <row r="450" spans="19:19" x14ac:dyDescent="0.25">
      <c r="S450" s="11"/>
    </row>
    <row r="451" spans="19:19" x14ac:dyDescent="0.25">
      <c r="S451" s="11"/>
    </row>
    <row r="452" spans="19:19" x14ac:dyDescent="0.25">
      <c r="S452" s="11"/>
    </row>
    <row r="453" spans="19:19" x14ac:dyDescent="0.25">
      <c r="S453" s="11"/>
    </row>
    <row r="454" spans="19:19" x14ac:dyDescent="0.25">
      <c r="S454" s="11"/>
    </row>
    <row r="455" spans="19:19" x14ac:dyDescent="0.25">
      <c r="S455" s="11"/>
    </row>
    <row r="456" spans="19:19" x14ac:dyDescent="0.25">
      <c r="S456" s="11"/>
    </row>
    <row r="457" spans="19:19" x14ac:dyDescent="0.25">
      <c r="S457" s="11"/>
    </row>
    <row r="458" spans="19:19" x14ac:dyDescent="0.25">
      <c r="S458" s="11"/>
    </row>
    <row r="459" spans="19:19" x14ac:dyDescent="0.25">
      <c r="S459" s="11"/>
    </row>
    <row r="460" spans="19:19" x14ac:dyDescent="0.25">
      <c r="S460" s="11"/>
    </row>
    <row r="461" spans="19:19" x14ac:dyDescent="0.25">
      <c r="S461" s="11"/>
    </row>
    <row r="462" spans="19:19" x14ac:dyDescent="0.25">
      <c r="S462" s="11"/>
    </row>
    <row r="463" spans="19:19" x14ac:dyDescent="0.25">
      <c r="S463" s="11"/>
    </row>
    <row r="464" spans="19:19" x14ac:dyDescent="0.25">
      <c r="S464" s="11"/>
    </row>
    <row r="465" spans="19:19" x14ac:dyDescent="0.25">
      <c r="S465" s="11"/>
    </row>
    <row r="466" spans="19:19" x14ac:dyDescent="0.25">
      <c r="S466" s="11"/>
    </row>
    <row r="467" spans="19:19" x14ac:dyDescent="0.25">
      <c r="S467" s="11"/>
    </row>
    <row r="468" spans="19:19" x14ac:dyDescent="0.25">
      <c r="S468" s="11"/>
    </row>
    <row r="469" spans="19:19" x14ac:dyDescent="0.25">
      <c r="S469" s="11"/>
    </row>
    <row r="470" spans="19:19" x14ac:dyDescent="0.25">
      <c r="S470" s="11"/>
    </row>
    <row r="471" spans="19:19" x14ac:dyDescent="0.25">
      <c r="S471" s="11"/>
    </row>
    <row r="472" spans="19:19" x14ac:dyDescent="0.25">
      <c r="S472" s="11"/>
    </row>
    <row r="473" spans="19:19" x14ac:dyDescent="0.25">
      <c r="S473" s="11"/>
    </row>
    <row r="474" spans="19:19" x14ac:dyDescent="0.25">
      <c r="S474" s="11"/>
    </row>
    <row r="475" spans="19:19" x14ac:dyDescent="0.25">
      <c r="S475" s="11"/>
    </row>
    <row r="476" spans="19:19" x14ac:dyDescent="0.25">
      <c r="S476" s="11"/>
    </row>
    <row r="477" spans="19:19" x14ac:dyDescent="0.25">
      <c r="S477" s="11"/>
    </row>
    <row r="478" spans="19:19" x14ac:dyDescent="0.25">
      <c r="S478" s="11"/>
    </row>
    <row r="479" spans="19:19" x14ac:dyDescent="0.25">
      <c r="S479" s="11"/>
    </row>
    <row r="480" spans="19:19" x14ac:dyDescent="0.25">
      <c r="S480" s="11"/>
    </row>
    <row r="481" spans="19:19" x14ac:dyDescent="0.25">
      <c r="S481" s="11"/>
    </row>
    <row r="482" spans="19:19" x14ac:dyDescent="0.25">
      <c r="S482" s="11"/>
    </row>
    <row r="483" spans="19:19" x14ac:dyDescent="0.25">
      <c r="S483" s="11"/>
    </row>
    <row r="484" spans="19:19" x14ac:dyDescent="0.25">
      <c r="S484" s="11"/>
    </row>
    <row r="485" spans="19:19" x14ac:dyDescent="0.25">
      <c r="S485" s="11"/>
    </row>
    <row r="486" spans="19:19" x14ac:dyDescent="0.25">
      <c r="S486" s="11"/>
    </row>
    <row r="487" spans="19:19" x14ac:dyDescent="0.25">
      <c r="S487" s="11"/>
    </row>
    <row r="488" spans="19:19" x14ac:dyDescent="0.25">
      <c r="S488" s="11"/>
    </row>
    <row r="489" spans="19:19" x14ac:dyDescent="0.25">
      <c r="S489" s="11"/>
    </row>
    <row r="490" spans="19:19" x14ac:dyDescent="0.25">
      <c r="S490" s="11"/>
    </row>
    <row r="491" spans="19:19" x14ac:dyDescent="0.25">
      <c r="S491" s="11"/>
    </row>
    <row r="492" spans="19:19" x14ac:dyDescent="0.25">
      <c r="S492" s="11"/>
    </row>
    <row r="493" spans="19:19" x14ac:dyDescent="0.25">
      <c r="S493" s="11"/>
    </row>
    <row r="494" spans="19:19" x14ac:dyDescent="0.25">
      <c r="S494" s="11"/>
    </row>
    <row r="495" spans="19:19" x14ac:dyDescent="0.25">
      <c r="S495" s="11"/>
    </row>
    <row r="496" spans="19:19" x14ac:dyDescent="0.25">
      <c r="S496" s="11"/>
    </row>
    <row r="497" spans="19:19" x14ac:dyDescent="0.25">
      <c r="S497" s="11"/>
    </row>
    <row r="498" spans="19:19" x14ac:dyDescent="0.25">
      <c r="S498" s="11"/>
    </row>
    <row r="499" spans="19:19" x14ac:dyDescent="0.25">
      <c r="S499" s="11"/>
    </row>
    <row r="500" spans="19:19" x14ac:dyDescent="0.25">
      <c r="S500" s="11"/>
    </row>
    <row r="501" spans="19:19" x14ac:dyDescent="0.25">
      <c r="S501" s="11"/>
    </row>
    <row r="502" spans="19:19" x14ac:dyDescent="0.25">
      <c r="S502" s="11"/>
    </row>
    <row r="503" spans="19:19" x14ac:dyDescent="0.25">
      <c r="S503" s="11"/>
    </row>
    <row r="504" spans="19:19" x14ac:dyDescent="0.25">
      <c r="S504" s="11"/>
    </row>
    <row r="505" spans="19:19" x14ac:dyDescent="0.25">
      <c r="S505" s="11"/>
    </row>
    <row r="506" spans="19:19" x14ac:dyDescent="0.25">
      <c r="S506" s="11"/>
    </row>
    <row r="507" spans="19:19" x14ac:dyDescent="0.25">
      <c r="S507" s="11"/>
    </row>
    <row r="508" spans="19:19" x14ac:dyDescent="0.25">
      <c r="S508" s="11"/>
    </row>
    <row r="509" spans="19:19" x14ac:dyDescent="0.25">
      <c r="S509" s="11"/>
    </row>
    <row r="510" spans="19:19" x14ac:dyDescent="0.25">
      <c r="S510" s="11"/>
    </row>
    <row r="511" spans="19:19" x14ac:dyDescent="0.25">
      <c r="S511" s="11"/>
    </row>
    <row r="512" spans="19:19" x14ac:dyDescent="0.25">
      <c r="S512" s="11"/>
    </row>
    <row r="513" spans="19:19" x14ac:dyDescent="0.25">
      <c r="S513" s="11"/>
    </row>
    <row r="514" spans="19:19" x14ac:dyDescent="0.25">
      <c r="S514" s="11"/>
    </row>
    <row r="515" spans="19:19" x14ac:dyDescent="0.25">
      <c r="S515" s="11"/>
    </row>
    <row r="516" spans="19:19" x14ac:dyDescent="0.25">
      <c r="S516" s="11"/>
    </row>
    <row r="517" spans="19:19" x14ac:dyDescent="0.25">
      <c r="S517" s="11"/>
    </row>
    <row r="518" spans="19:19" x14ac:dyDescent="0.25">
      <c r="S518" s="11"/>
    </row>
    <row r="519" spans="19:19" x14ac:dyDescent="0.25">
      <c r="S519" s="11"/>
    </row>
    <row r="520" spans="19:19" x14ac:dyDescent="0.25">
      <c r="S520" s="11"/>
    </row>
    <row r="521" spans="19:19" x14ac:dyDescent="0.25">
      <c r="S521" s="11"/>
    </row>
    <row r="522" spans="19:19" x14ac:dyDescent="0.25">
      <c r="S522" s="11"/>
    </row>
    <row r="523" spans="19:19" x14ac:dyDescent="0.25">
      <c r="S523" s="11"/>
    </row>
    <row r="524" spans="19:19" x14ac:dyDescent="0.25">
      <c r="S524" s="11"/>
    </row>
    <row r="525" spans="19:19" x14ac:dyDescent="0.25">
      <c r="S525" s="11"/>
    </row>
    <row r="526" spans="19:19" x14ac:dyDescent="0.25">
      <c r="S526" s="11"/>
    </row>
    <row r="527" spans="19:19" x14ac:dyDescent="0.25">
      <c r="S527" s="11"/>
    </row>
    <row r="528" spans="19:19" x14ac:dyDescent="0.25">
      <c r="S528" s="11"/>
    </row>
    <row r="529" spans="19:19" x14ac:dyDescent="0.25">
      <c r="S529" s="11"/>
    </row>
    <row r="530" spans="19:19" x14ac:dyDescent="0.25">
      <c r="S530" s="11"/>
    </row>
    <row r="531" spans="19:19" x14ac:dyDescent="0.25">
      <c r="S531" s="11"/>
    </row>
    <row r="532" spans="19:19" x14ac:dyDescent="0.25">
      <c r="S532" s="11"/>
    </row>
    <row r="533" spans="19:19" x14ac:dyDescent="0.25">
      <c r="S533" s="11"/>
    </row>
    <row r="534" spans="19:19" x14ac:dyDescent="0.25">
      <c r="S534" s="11"/>
    </row>
    <row r="535" spans="19:19" x14ac:dyDescent="0.25">
      <c r="S535" s="11"/>
    </row>
    <row r="536" spans="19:19" x14ac:dyDescent="0.25">
      <c r="S536" s="11"/>
    </row>
    <row r="537" spans="19:19" x14ac:dyDescent="0.25">
      <c r="S537" s="11"/>
    </row>
    <row r="538" spans="19:19" x14ac:dyDescent="0.25">
      <c r="S538" s="11"/>
    </row>
    <row r="539" spans="19:19" x14ac:dyDescent="0.25">
      <c r="S539" s="11"/>
    </row>
    <row r="540" spans="19:19" x14ac:dyDescent="0.25">
      <c r="S540" s="11"/>
    </row>
    <row r="541" spans="19:19" x14ac:dyDescent="0.25">
      <c r="S541" s="11"/>
    </row>
    <row r="542" spans="19:19" x14ac:dyDescent="0.25">
      <c r="S542" s="11"/>
    </row>
    <row r="543" spans="19:19" x14ac:dyDescent="0.25">
      <c r="S543" s="11"/>
    </row>
    <row r="544" spans="19:19" x14ac:dyDescent="0.25">
      <c r="S544" s="11"/>
    </row>
    <row r="545" spans="19:19" x14ac:dyDescent="0.25">
      <c r="S545" s="11"/>
    </row>
    <row r="546" spans="19:19" x14ac:dyDescent="0.25">
      <c r="S546" s="11"/>
    </row>
    <row r="547" spans="19:19" x14ac:dyDescent="0.25">
      <c r="S547" s="11"/>
    </row>
    <row r="548" spans="19:19" x14ac:dyDescent="0.25">
      <c r="S548" s="11"/>
    </row>
    <row r="549" spans="19:19" x14ac:dyDescent="0.25">
      <c r="S549" s="11"/>
    </row>
    <row r="550" spans="19:19" x14ac:dyDescent="0.25">
      <c r="S550" s="11"/>
    </row>
    <row r="551" spans="19:19" x14ac:dyDescent="0.25">
      <c r="S551" s="11"/>
    </row>
    <row r="552" spans="19:19" x14ac:dyDescent="0.25">
      <c r="S552" s="11"/>
    </row>
    <row r="553" spans="19:19" x14ac:dyDescent="0.25">
      <c r="S553" s="11"/>
    </row>
    <row r="554" spans="19:19" x14ac:dyDescent="0.25">
      <c r="S554" s="11"/>
    </row>
    <row r="555" spans="19:19" x14ac:dyDescent="0.25">
      <c r="S555" s="11"/>
    </row>
    <row r="556" spans="19:19" x14ac:dyDescent="0.25">
      <c r="S556" s="11"/>
    </row>
    <row r="557" spans="19:19" x14ac:dyDescent="0.25">
      <c r="S557" s="11"/>
    </row>
    <row r="558" spans="19:19" x14ac:dyDescent="0.25">
      <c r="S558" s="11"/>
    </row>
    <row r="559" spans="19:19" x14ac:dyDescent="0.25">
      <c r="S559" s="11"/>
    </row>
    <row r="560" spans="19:19" x14ac:dyDescent="0.25">
      <c r="S560" s="11"/>
    </row>
    <row r="561" spans="19:19" x14ac:dyDescent="0.25">
      <c r="S561" s="11"/>
    </row>
    <row r="562" spans="19:19" x14ac:dyDescent="0.25">
      <c r="S562" s="11"/>
    </row>
    <row r="563" spans="19:19" x14ac:dyDescent="0.25">
      <c r="S563" s="11"/>
    </row>
    <row r="564" spans="19:19" x14ac:dyDescent="0.25">
      <c r="S564" s="11"/>
    </row>
    <row r="565" spans="19:19" x14ac:dyDescent="0.25">
      <c r="S565" s="11"/>
    </row>
    <row r="566" spans="19:19" x14ac:dyDescent="0.25">
      <c r="S566" s="11"/>
    </row>
    <row r="567" spans="19:19" x14ac:dyDescent="0.25">
      <c r="S567" s="11"/>
    </row>
    <row r="568" spans="19:19" x14ac:dyDescent="0.25">
      <c r="S568" s="11"/>
    </row>
    <row r="569" spans="19:19" x14ac:dyDescent="0.25">
      <c r="S569" s="11"/>
    </row>
    <row r="570" spans="19:19" x14ac:dyDescent="0.25">
      <c r="S570" s="11"/>
    </row>
    <row r="571" spans="19:19" x14ac:dyDescent="0.25">
      <c r="S571" s="11"/>
    </row>
    <row r="572" spans="19:19" x14ac:dyDescent="0.25">
      <c r="S572" s="11"/>
    </row>
    <row r="573" spans="19:19" x14ac:dyDescent="0.25">
      <c r="S573" s="11"/>
    </row>
    <row r="574" spans="19:19" x14ac:dyDescent="0.25">
      <c r="S574" s="11"/>
    </row>
    <row r="575" spans="19:19" x14ac:dyDescent="0.25">
      <c r="S575" s="11"/>
    </row>
    <row r="576" spans="19:19" x14ac:dyDescent="0.25">
      <c r="S576" s="11"/>
    </row>
    <row r="577" spans="19:19" x14ac:dyDescent="0.25">
      <c r="S577" s="11"/>
    </row>
    <row r="578" spans="19:19" x14ac:dyDescent="0.25">
      <c r="S578" s="11"/>
    </row>
    <row r="579" spans="19:19" x14ac:dyDescent="0.25">
      <c r="S579" s="11"/>
    </row>
    <row r="580" spans="19:19" x14ac:dyDescent="0.25">
      <c r="S580" s="11"/>
    </row>
    <row r="581" spans="19:19" x14ac:dyDescent="0.25">
      <c r="S581" s="11"/>
    </row>
    <row r="582" spans="19:19" x14ac:dyDescent="0.25">
      <c r="S582" s="11"/>
    </row>
    <row r="583" spans="19:19" x14ac:dyDescent="0.25">
      <c r="S583" s="11"/>
    </row>
    <row r="584" spans="19:19" x14ac:dyDescent="0.25">
      <c r="S584" s="11"/>
    </row>
    <row r="585" spans="19:19" x14ac:dyDescent="0.25">
      <c r="S585" s="11"/>
    </row>
    <row r="586" spans="19:19" x14ac:dyDescent="0.25">
      <c r="S586" s="11"/>
    </row>
    <row r="587" spans="19:19" x14ac:dyDescent="0.25">
      <c r="S587" s="11"/>
    </row>
    <row r="588" spans="19:19" x14ac:dyDescent="0.25">
      <c r="S588" s="11"/>
    </row>
    <row r="589" spans="19:19" x14ac:dyDescent="0.25">
      <c r="S589" s="11"/>
    </row>
    <row r="590" spans="19:19" x14ac:dyDescent="0.25">
      <c r="S590" s="11"/>
    </row>
    <row r="591" spans="19:19" x14ac:dyDescent="0.25">
      <c r="S591" s="11"/>
    </row>
    <row r="592" spans="19:19" x14ac:dyDescent="0.25">
      <c r="S592" s="11"/>
    </row>
    <row r="593" spans="19:19" x14ac:dyDescent="0.25">
      <c r="S593" s="11"/>
    </row>
    <row r="594" spans="19:19" x14ac:dyDescent="0.25">
      <c r="S594" s="11"/>
    </row>
    <row r="595" spans="19:19" x14ac:dyDescent="0.25">
      <c r="S595" s="11"/>
    </row>
    <row r="596" spans="19:19" x14ac:dyDescent="0.25">
      <c r="S596" s="11"/>
    </row>
    <row r="597" spans="19:19" x14ac:dyDescent="0.25">
      <c r="S597" s="11"/>
    </row>
    <row r="598" spans="19:19" x14ac:dyDescent="0.25">
      <c r="S598" s="11"/>
    </row>
    <row r="599" spans="19:19" x14ac:dyDescent="0.25">
      <c r="S599" s="11"/>
    </row>
    <row r="600" spans="19:19" x14ac:dyDescent="0.25">
      <c r="S600" s="11"/>
    </row>
    <row r="601" spans="19:19" x14ac:dyDescent="0.25">
      <c r="S601" s="11"/>
    </row>
    <row r="602" spans="19:19" x14ac:dyDescent="0.25">
      <c r="S602" s="11"/>
    </row>
    <row r="603" spans="19:19" x14ac:dyDescent="0.25">
      <c r="S603" s="11"/>
    </row>
    <row r="604" spans="19:19" x14ac:dyDescent="0.25">
      <c r="S604" s="11"/>
    </row>
    <row r="605" spans="19:19" x14ac:dyDescent="0.25">
      <c r="S605" s="11"/>
    </row>
    <row r="606" spans="19:19" x14ac:dyDescent="0.25">
      <c r="S606" s="11"/>
    </row>
    <row r="607" spans="19:19" x14ac:dyDescent="0.25">
      <c r="S607" s="11"/>
    </row>
    <row r="608" spans="19:19" x14ac:dyDescent="0.25">
      <c r="S608" s="11"/>
    </row>
    <row r="609" spans="19:19" x14ac:dyDescent="0.25">
      <c r="S609" s="11"/>
    </row>
    <row r="610" spans="19:19" x14ac:dyDescent="0.25">
      <c r="S610" s="11"/>
    </row>
    <row r="611" spans="19:19" x14ac:dyDescent="0.25">
      <c r="S611" s="11"/>
    </row>
    <row r="612" spans="19:19" x14ac:dyDescent="0.25">
      <c r="S612" s="11"/>
    </row>
    <row r="613" spans="19:19" x14ac:dyDescent="0.25">
      <c r="S613" s="11"/>
    </row>
    <row r="614" spans="19:19" x14ac:dyDescent="0.25">
      <c r="S614" s="11"/>
    </row>
    <row r="615" spans="19:19" x14ac:dyDescent="0.25">
      <c r="S615" s="11"/>
    </row>
    <row r="616" spans="19:19" x14ac:dyDescent="0.25">
      <c r="S616" s="11"/>
    </row>
    <row r="617" spans="19:19" x14ac:dyDescent="0.25">
      <c r="S617" s="11"/>
    </row>
    <row r="618" spans="19:19" x14ac:dyDescent="0.25">
      <c r="S618" s="11"/>
    </row>
    <row r="619" spans="19:19" x14ac:dyDescent="0.25">
      <c r="S619" s="11"/>
    </row>
    <row r="620" spans="19:19" x14ac:dyDescent="0.25">
      <c r="S620" s="11"/>
    </row>
    <row r="621" spans="19:19" x14ac:dyDescent="0.25">
      <c r="S621" s="11"/>
    </row>
    <row r="622" spans="19:19" x14ac:dyDescent="0.25">
      <c r="S622" s="11"/>
    </row>
    <row r="623" spans="19:19" x14ac:dyDescent="0.25">
      <c r="S623" s="11"/>
    </row>
    <row r="624" spans="19:19" x14ac:dyDescent="0.25">
      <c r="S624" s="11"/>
    </row>
    <row r="625" spans="19:19" x14ac:dyDescent="0.25">
      <c r="S625" s="11"/>
    </row>
    <row r="626" spans="19:19" x14ac:dyDescent="0.25">
      <c r="S626" s="11"/>
    </row>
    <row r="627" spans="19:19" x14ac:dyDescent="0.25">
      <c r="S627" s="11"/>
    </row>
    <row r="628" spans="19:19" x14ac:dyDescent="0.25">
      <c r="S628" s="11"/>
    </row>
    <row r="629" spans="19:19" x14ac:dyDescent="0.25">
      <c r="S629" s="11"/>
    </row>
    <row r="630" spans="19:19" x14ac:dyDescent="0.25">
      <c r="S630" s="11"/>
    </row>
    <row r="631" spans="19:19" x14ac:dyDescent="0.25">
      <c r="S631" s="11"/>
    </row>
    <row r="632" spans="19:19" x14ac:dyDescent="0.25">
      <c r="S632" s="11"/>
    </row>
    <row r="633" spans="19:19" x14ac:dyDescent="0.25">
      <c r="S633" s="11"/>
    </row>
    <row r="634" spans="19:19" x14ac:dyDescent="0.25">
      <c r="S634" s="11"/>
    </row>
    <row r="635" spans="19:19" x14ac:dyDescent="0.25">
      <c r="S635" s="11"/>
    </row>
    <row r="636" spans="19:19" x14ac:dyDescent="0.25">
      <c r="S636" s="11"/>
    </row>
    <row r="637" spans="19:19" x14ac:dyDescent="0.25">
      <c r="S637" s="11"/>
    </row>
    <row r="638" spans="19:19" x14ac:dyDescent="0.25">
      <c r="S638" s="11"/>
    </row>
    <row r="639" spans="19:19" x14ac:dyDescent="0.25">
      <c r="S639" s="11"/>
    </row>
    <row r="640" spans="19:19" x14ac:dyDescent="0.25">
      <c r="S640" s="11"/>
    </row>
    <row r="641" spans="19:19" x14ac:dyDescent="0.25">
      <c r="S641" s="11"/>
    </row>
    <row r="642" spans="19:19" x14ac:dyDescent="0.25">
      <c r="S642" s="11"/>
    </row>
    <row r="643" spans="19:19" x14ac:dyDescent="0.25">
      <c r="S643" s="11"/>
    </row>
    <row r="644" spans="19:19" x14ac:dyDescent="0.25">
      <c r="S644" s="11"/>
    </row>
    <row r="645" spans="19:19" x14ac:dyDescent="0.25">
      <c r="S645" s="11"/>
    </row>
    <row r="646" spans="19:19" x14ac:dyDescent="0.25">
      <c r="S646" s="11"/>
    </row>
    <row r="647" spans="19:19" x14ac:dyDescent="0.25">
      <c r="S647" s="11"/>
    </row>
    <row r="648" spans="19:19" x14ac:dyDescent="0.25">
      <c r="S648" s="11"/>
    </row>
    <row r="649" spans="19:19" x14ac:dyDescent="0.25">
      <c r="S649" s="11"/>
    </row>
    <row r="650" spans="19:19" x14ac:dyDescent="0.25">
      <c r="S650" s="11"/>
    </row>
    <row r="651" spans="19:19" x14ac:dyDescent="0.25">
      <c r="S651" s="11"/>
    </row>
    <row r="652" spans="19:19" x14ac:dyDescent="0.25">
      <c r="S652" s="11"/>
    </row>
    <row r="653" spans="19:19" x14ac:dyDescent="0.25">
      <c r="S653" s="11"/>
    </row>
    <row r="654" spans="19:19" x14ac:dyDescent="0.25">
      <c r="S654" s="11"/>
    </row>
    <row r="655" spans="19:19" x14ac:dyDescent="0.25">
      <c r="S655" s="11"/>
    </row>
    <row r="656" spans="19:19" x14ac:dyDescent="0.25">
      <c r="S656" s="11"/>
    </row>
    <row r="657" spans="19:19" x14ac:dyDescent="0.25">
      <c r="S657" s="11"/>
    </row>
    <row r="658" spans="19:19" x14ac:dyDescent="0.25">
      <c r="S658" s="11"/>
    </row>
    <row r="659" spans="19:19" x14ac:dyDescent="0.25">
      <c r="S659" s="11"/>
    </row>
    <row r="660" spans="19:19" x14ac:dyDescent="0.25">
      <c r="S660" s="11"/>
    </row>
    <row r="661" spans="19:19" x14ac:dyDescent="0.25">
      <c r="S661" s="11"/>
    </row>
    <row r="662" spans="19:19" x14ac:dyDescent="0.25">
      <c r="S662" s="11"/>
    </row>
    <row r="663" spans="19:19" x14ac:dyDescent="0.25">
      <c r="S663" s="11"/>
    </row>
    <row r="664" spans="19:19" x14ac:dyDescent="0.25">
      <c r="S664" s="11"/>
    </row>
    <row r="665" spans="19:19" x14ac:dyDescent="0.25">
      <c r="S665" s="11"/>
    </row>
    <row r="666" spans="19:19" x14ac:dyDescent="0.25">
      <c r="S666" s="11"/>
    </row>
    <row r="667" spans="19:19" x14ac:dyDescent="0.25">
      <c r="S667" s="11"/>
    </row>
    <row r="668" spans="19:19" x14ac:dyDescent="0.25">
      <c r="S668" s="11"/>
    </row>
    <row r="669" spans="19:19" x14ac:dyDescent="0.25">
      <c r="S669" s="11"/>
    </row>
    <row r="670" spans="19:19" x14ac:dyDescent="0.25">
      <c r="S670" s="11"/>
    </row>
    <row r="671" spans="19:19" x14ac:dyDescent="0.25">
      <c r="S671" s="11"/>
    </row>
    <row r="672" spans="19:19" x14ac:dyDescent="0.25">
      <c r="S672" s="11"/>
    </row>
    <row r="673" spans="19:19" x14ac:dyDescent="0.25">
      <c r="S673" s="11"/>
    </row>
    <row r="674" spans="19:19" x14ac:dyDescent="0.25">
      <c r="S674" s="11"/>
    </row>
    <row r="675" spans="19:19" x14ac:dyDescent="0.25">
      <c r="S675" s="11"/>
    </row>
    <row r="676" spans="19:19" x14ac:dyDescent="0.25">
      <c r="S676" s="11"/>
    </row>
    <row r="677" spans="19:19" x14ac:dyDescent="0.25">
      <c r="S677" s="11"/>
    </row>
    <row r="678" spans="19:19" x14ac:dyDescent="0.25">
      <c r="S678" s="11"/>
    </row>
    <row r="679" spans="19:19" x14ac:dyDescent="0.25">
      <c r="S679" s="11"/>
    </row>
    <row r="680" spans="19:19" x14ac:dyDescent="0.25">
      <c r="S680" s="11"/>
    </row>
    <row r="681" spans="19:19" x14ac:dyDescent="0.25">
      <c r="S681" s="11"/>
    </row>
    <row r="682" spans="19:19" x14ac:dyDescent="0.25">
      <c r="S682" s="11"/>
    </row>
    <row r="683" spans="19:19" x14ac:dyDescent="0.25">
      <c r="S683" s="11"/>
    </row>
    <row r="684" spans="19:19" x14ac:dyDescent="0.25">
      <c r="S684" s="11"/>
    </row>
    <row r="685" spans="19:19" x14ac:dyDescent="0.25">
      <c r="S685" s="11"/>
    </row>
    <row r="686" spans="19:19" x14ac:dyDescent="0.25">
      <c r="S686" s="11"/>
    </row>
    <row r="687" spans="19:19" x14ac:dyDescent="0.25">
      <c r="S687" s="11"/>
    </row>
    <row r="688" spans="19:19" x14ac:dyDescent="0.25">
      <c r="S688" s="11"/>
    </row>
    <row r="689" spans="19:19" x14ac:dyDescent="0.25">
      <c r="S689" s="11"/>
    </row>
    <row r="690" spans="19:19" x14ac:dyDescent="0.25">
      <c r="S690" s="11"/>
    </row>
    <row r="691" spans="19:19" x14ac:dyDescent="0.25">
      <c r="S691" s="11"/>
    </row>
    <row r="692" spans="19:19" x14ac:dyDescent="0.25">
      <c r="S692" s="11"/>
    </row>
    <row r="693" spans="19:19" x14ac:dyDescent="0.25">
      <c r="S693" s="11"/>
    </row>
    <row r="694" spans="19:19" x14ac:dyDescent="0.25">
      <c r="S694" s="11"/>
    </row>
    <row r="695" spans="19:19" x14ac:dyDescent="0.25">
      <c r="S695" s="11"/>
    </row>
    <row r="696" spans="19:19" x14ac:dyDescent="0.25">
      <c r="S696" s="11"/>
    </row>
    <row r="697" spans="19:19" x14ac:dyDescent="0.25">
      <c r="S697" s="11"/>
    </row>
    <row r="698" spans="19:19" x14ac:dyDescent="0.25">
      <c r="S698" s="11"/>
    </row>
    <row r="699" spans="19:19" x14ac:dyDescent="0.25">
      <c r="S699" s="11"/>
    </row>
    <row r="700" spans="19:19" x14ac:dyDescent="0.25">
      <c r="S700" s="11"/>
    </row>
    <row r="701" spans="19:19" x14ac:dyDescent="0.25">
      <c r="S701" s="11"/>
    </row>
    <row r="702" spans="19:19" x14ac:dyDescent="0.25">
      <c r="S702" s="11"/>
    </row>
    <row r="703" spans="19:19" x14ac:dyDescent="0.25">
      <c r="S703" s="11"/>
    </row>
    <row r="704" spans="19:19" x14ac:dyDescent="0.25">
      <c r="S704" s="11"/>
    </row>
    <row r="705" spans="19:19" x14ac:dyDescent="0.25">
      <c r="S705" s="11"/>
    </row>
    <row r="706" spans="19:19" x14ac:dyDescent="0.25">
      <c r="S706" s="11"/>
    </row>
    <row r="707" spans="19:19" x14ac:dyDescent="0.25">
      <c r="S707" s="11"/>
    </row>
    <row r="708" spans="19:19" x14ac:dyDescent="0.25">
      <c r="S708" s="11"/>
    </row>
    <row r="709" spans="19:19" x14ac:dyDescent="0.25">
      <c r="S709" s="11"/>
    </row>
    <row r="710" spans="19:19" x14ac:dyDescent="0.25">
      <c r="S710" s="11"/>
    </row>
    <row r="711" spans="19:19" x14ac:dyDescent="0.25">
      <c r="S711" s="11"/>
    </row>
    <row r="712" spans="19:19" x14ac:dyDescent="0.25">
      <c r="S712" s="11"/>
    </row>
    <row r="713" spans="19:19" x14ac:dyDescent="0.25">
      <c r="S713" s="11"/>
    </row>
    <row r="714" spans="19:19" x14ac:dyDescent="0.25">
      <c r="S714" s="11"/>
    </row>
    <row r="715" spans="19:19" x14ac:dyDescent="0.25">
      <c r="S715" s="11"/>
    </row>
    <row r="716" spans="19:19" x14ac:dyDescent="0.25">
      <c r="S716" s="11"/>
    </row>
    <row r="717" spans="19:19" x14ac:dyDescent="0.25">
      <c r="S717" s="11"/>
    </row>
    <row r="718" spans="19:19" x14ac:dyDescent="0.25">
      <c r="S718" s="11"/>
    </row>
    <row r="719" spans="19:19" x14ac:dyDescent="0.25">
      <c r="S719" s="11"/>
    </row>
    <row r="720" spans="19:19" x14ac:dyDescent="0.25">
      <c r="S720" s="11"/>
    </row>
    <row r="721" spans="19:19" x14ac:dyDescent="0.25">
      <c r="S721" s="11"/>
    </row>
    <row r="722" spans="19:19" x14ac:dyDescent="0.25">
      <c r="S722" s="11"/>
    </row>
    <row r="723" spans="19:19" x14ac:dyDescent="0.25">
      <c r="S723" s="11"/>
    </row>
    <row r="724" spans="19:19" x14ac:dyDescent="0.25">
      <c r="S724" s="11"/>
    </row>
    <row r="725" spans="19:19" x14ac:dyDescent="0.25">
      <c r="S725" s="11"/>
    </row>
    <row r="726" spans="19:19" x14ac:dyDescent="0.25">
      <c r="S726" s="11"/>
    </row>
    <row r="727" spans="19:19" x14ac:dyDescent="0.25">
      <c r="S727" s="11"/>
    </row>
    <row r="728" spans="19:19" x14ac:dyDescent="0.25">
      <c r="S728" s="11"/>
    </row>
    <row r="729" spans="19:19" x14ac:dyDescent="0.25">
      <c r="S729" s="11"/>
    </row>
    <row r="730" spans="19:19" x14ac:dyDescent="0.25">
      <c r="S730" s="11"/>
    </row>
    <row r="731" spans="19:19" x14ac:dyDescent="0.25">
      <c r="S731" s="11"/>
    </row>
    <row r="732" spans="19:19" x14ac:dyDescent="0.25">
      <c r="S732" s="11"/>
    </row>
    <row r="733" spans="19:19" x14ac:dyDescent="0.25">
      <c r="S733" s="11"/>
    </row>
    <row r="734" spans="19:19" x14ac:dyDescent="0.25">
      <c r="S734" s="11"/>
    </row>
    <row r="735" spans="19:19" x14ac:dyDescent="0.25">
      <c r="S735" s="11"/>
    </row>
    <row r="736" spans="19:19" x14ac:dyDescent="0.25">
      <c r="S736" s="11"/>
    </row>
    <row r="737" spans="19:19" x14ac:dyDescent="0.25">
      <c r="S737" s="11"/>
    </row>
    <row r="738" spans="19:19" x14ac:dyDescent="0.25">
      <c r="S738" s="11"/>
    </row>
    <row r="739" spans="19:19" x14ac:dyDescent="0.25">
      <c r="S739" s="11"/>
    </row>
    <row r="740" spans="19:19" x14ac:dyDescent="0.25">
      <c r="S740" s="11"/>
    </row>
    <row r="741" spans="19:19" x14ac:dyDescent="0.25">
      <c r="S741" s="11"/>
    </row>
    <row r="742" spans="19:19" x14ac:dyDescent="0.25">
      <c r="S742" s="11"/>
    </row>
    <row r="743" spans="19:19" x14ac:dyDescent="0.25">
      <c r="S743" s="11"/>
    </row>
    <row r="744" spans="19:19" x14ac:dyDescent="0.25">
      <c r="S744" s="11"/>
    </row>
    <row r="745" spans="19:19" x14ac:dyDescent="0.25">
      <c r="S745" s="11"/>
    </row>
    <row r="746" spans="19:19" x14ac:dyDescent="0.25">
      <c r="S746" s="11"/>
    </row>
    <row r="747" spans="19:19" x14ac:dyDescent="0.25">
      <c r="S747" s="11"/>
    </row>
    <row r="748" spans="19:19" x14ac:dyDescent="0.25">
      <c r="S748" s="11"/>
    </row>
    <row r="749" spans="19:19" x14ac:dyDescent="0.25">
      <c r="S749" s="11"/>
    </row>
    <row r="750" spans="19:19" x14ac:dyDescent="0.25">
      <c r="S750" s="11"/>
    </row>
    <row r="751" spans="19:19" x14ac:dyDescent="0.25">
      <c r="S751" s="11"/>
    </row>
    <row r="752" spans="19:19" x14ac:dyDescent="0.25">
      <c r="S752" s="11"/>
    </row>
    <row r="753" spans="19:19" x14ac:dyDescent="0.25">
      <c r="S753" s="11"/>
    </row>
    <row r="754" spans="19:19" x14ac:dyDescent="0.25">
      <c r="S754" s="11"/>
    </row>
    <row r="755" spans="19:19" x14ac:dyDescent="0.25">
      <c r="S755" s="11"/>
    </row>
    <row r="756" spans="19:19" x14ac:dyDescent="0.25">
      <c r="S756" s="11"/>
    </row>
    <row r="757" spans="19:19" x14ac:dyDescent="0.25">
      <c r="S757" s="11"/>
    </row>
    <row r="758" spans="19:19" x14ac:dyDescent="0.25">
      <c r="S758" s="11"/>
    </row>
    <row r="759" spans="19:19" x14ac:dyDescent="0.25">
      <c r="S759" s="11"/>
    </row>
    <row r="760" spans="19:19" x14ac:dyDescent="0.25">
      <c r="S760" s="11"/>
    </row>
    <row r="761" spans="19:19" x14ac:dyDescent="0.25">
      <c r="S761" s="11"/>
    </row>
    <row r="762" spans="19:19" x14ac:dyDescent="0.25">
      <c r="S762" s="11"/>
    </row>
    <row r="763" spans="19:19" x14ac:dyDescent="0.25">
      <c r="S763" s="11"/>
    </row>
    <row r="764" spans="19:19" x14ac:dyDescent="0.25">
      <c r="S764" s="11"/>
    </row>
    <row r="765" spans="19:19" x14ac:dyDescent="0.25">
      <c r="S765" s="11"/>
    </row>
    <row r="766" spans="19:19" x14ac:dyDescent="0.25">
      <c r="S766" s="11"/>
    </row>
    <row r="767" spans="19:19" x14ac:dyDescent="0.25">
      <c r="S767" s="11"/>
    </row>
    <row r="768" spans="19:19" x14ac:dyDescent="0.25">
      <c r="S768" s="11"/>
    </row>
    <row r="769" spans="19:19" x14ac:dyDescent="0.25">
      <c r="S769" s="11"/>
    </row>
    <row r="770" spans="19:19" x14ac:dyDescent="0.25">
      <c r="S770" s="11"/>
    </row>
    <row r="771" spans="19:19" x14ac:dyDescent="0.25">
      <c r="S771" s="11"/>
    </row>
    <row r="772" spans="19:19" x14ac:dyDescent="0.25">
      <c r="S772" s="11"/>
    </row>
    <row r="773" spans="19:19" x14ac:dyDescent="0.25">
      <c r="S773" s="11"/>
    </row>
    <row r="774" spans="19:19" x14ac:dyDescent="0.25">
      <c r="S774" s="11"/>
    </row>
    <row r="775" spans="19:19" x14ac:dyDescent="0.25">
      <c r="S775" s="11"/>
    </row>
    <row r="776" spans="19:19" x14ac:dyDescent="0.25">
      <c r="S776" s="11"/>
    </row>
    <row r="777" spans="19:19" x14ac:dyDescent="0.25">
      <c r="S777" s="11"/>
    </row>
    <row r="778" spans="19:19" x14ac:dyDescent="0.25">
      <c r="S778" s="11"/>
    </row>
    <row r="779" spans="19:19" x14ac:dyDescent="0.25">
      <c r="S779" s="11"/>
    </row>
    <row r="780" spans="19:19" x14ac:dyDescent="0.25">
      <c r="S780" s="11"/>
    </row>
    <row r="781" spans="19:19" x14ac:dyDescent="0.25">
      <c r="S781" s="11"/>
    </row>
    <row r="782" spans="19:19" x14ac:dyDescent="0.25">
      <c r="S782" s="11"/>
    </row>
    <row r="783" spans="19:19" x14ac:dyDescent="0.25">
      <c r="S783" s="11"/>
    </row>
    <row r="784" spans="19:19" x14ac:dyDescent="0.25">
      <c r="S784" s="11"/>
    </row>
    <row r="785" spans="19:19" x14ac:dyDescent="0.25">
      <c r="S785" s="11"/>
    </row>
    <row r="786" spans="19:19" x14ac:dyDescent="0.25">
      <c r="S786" s="11"/>
    </row>
    <row r="787" spans="19:19" x14ac:dyDescent="0.25">
      <c r="S787" s="11"/>
    </row>
    <row r="788" spans="19:19" x14ac:dyDescent="0.25">
      <c r="S788" s="11"/>
    </row>
    <row r="789" spans="19:19" x14ac:dyDescent="0.25">
      <c r="S789" s="11"/>
    </row>
    <row r="790" spans="19:19" x14ac:dyDescent="0.25">
      <c r="S790" s="11"/>
    </row>
    <row r="791" spans="19:19" x14ac:dyDescent="0.25">
      <c r="S791" s="11"/>
    </row>
    <row r="792" spans="19:19" x14ac:dyDescent="0.25">
      <c r="S792" s="11"/>
    </row>
    <row r="793" spans="19:19" x14ac:dyDescent="0.25">
      <c r="S793" s="11"/>
    </row>
    <row r="794" spans="19:19" x14ac:dyDescent="0.25">
      <c r="S794" s="11"/>
    </row>
    <row r="795" spans="19:19" x14ac:dyDescent="0.25">
      <c r="S795" s="11"/>
    </row>
    <row r="796" spans="19:19" x14ac:dyDescent="0.25">
      <c r="S796" s="11"/>
    </row>
    <row r="797" spans="19:19" x14ac:dyDescent="0.25">
      <c r="S797" s="11"/>
    </row>
    <row r="798" spans="19:19" x14ac:dyDescent="0.25">
      <c r="S798" s="11"/>
    </row>
    <row r="799" spans="19:19" x14ac:dyDescent="0.25">
      <c r="S799" s="11"/>
    </row>
    <row r="800" spans="19:19" x14ac:dyDescent="0.25">
      <c r="S800" s="11"/>
    </row>
    <row r="801" spans="19:19" x14ac:dyDescent="0.25">
      <c r="S801" s="11"/>
    </row>
    <row r="802" spans="19:19" x14ac:dyDescent="0.25">
      <c r="S802" s="11"/>
    </row>
    <row r="803" spans="19:19" x14ac:dyDescent="0.25">
      <c r="S803" s="11"/>
    </row>
    <row r="804" spans="19:19" x14ac:dyDescent="0.25">
      <c r="S804" s="11"/>
    </row>
    <row r="805" spans="19:19" x14ac:dyDescent="0.25">
      <c r="S805" s="11"/>
    </row>
    <row r="806" spans="19:19" x14ac:dyDescent="0.25">
      <c r="S806" s="11"/>
    </row>
    <row r="807" spans="19:19" x14ac:dyDescent="0.25">
      <c r="S807" s="11"/>
    </row>
    <row r="808" spans="19:19" x14ac:dyDescent="0.25">
      <c r="S808" s="11"/>
    </row>
    <row r="809" spans="19:19" x14ac:dyDescent="0.25">
      <c r="S809" s="11"/>
    </row>
    <row r="810" spans="19:19" x14ac:dyDescent="0.25">
      <c r="S810" s="11"/>
    </row>
    <row r="811" spans="19:19" x14ac:dyDescent="0.25">
      <c r="S811" s="11"/>
    </row>
    <row r="812" spans="19:19" x14ac:dyDescent="0.25">
      <c r="S812" s="11"/>
    </row>
    <row r="813" spans="19:19" x14ac:dyDescent="0.25">
      <c r="S813" s="11"/>
    </row>
    <row r="814" spans="19:19" x14ac:dyDescent="0.25">
      <c r="S814" s="11"/>
    </row>
    <row r="815" spans="19:19" x14ac:dyDescent="0.25">
      <c r="S815" s="11"/>
    </row>
    <row r="816" spans="19:19" x14ac:dyDescent="0.25">
      <c r="S816" s="11"/>
    </row>
    <row r="817" spans="19:19" x14ac:dyDescent="0.25">
      <c r="S817" s="11"/>
    </row>
    <row r="818" spans="19:19" x14ac:dyDescent="0.25">
      <c r="S818" s="11"/>
    </row>
    <row r="819" spans="19:19" x14ac:dyDescent="0.25">
      <c r="S819" s="11"/>
    </row>
    <row r="820" spans="19:19" x14ac:dyDescent="0.25">
      <c r="S820" s="11"/>
    </row>
    <row r="821" spans="19:19" x14ac:dyDescent="0.25">
      <c r="S821" s="11"/>
    </row>
    <row r="822" spans="19:19" x14ac:dyDescent="0.25">
      <c r="S822" s="11"/>
    </row>
    <row r="823" spans="19:19" x14ac:dyDescent="0.25">
      <c r="S823" s="11"/>
    </row>
    <row r="824" spans="19:19" x14ac:dyDescent="0.25">
      <c r="S824" s="11"/>
    </row>
    <row r="825" spans="19:19" x14ac:dyDescent="0.25">
      <c r="S825" s="11"/>
    </row>
    <row r="826" spans="19:19" x14ac:dyDescent="0.25">
      <c r="S826" s="11"/>
    </row>
    <row r="827" spans="19:19" x14ac:dyDescent="0.25">
      <c r="S827" s="11"/>
    </row>
    <row r="828" spans="19:19" x14ac:dyDescent="0.25">
      <c r="S828" s="11"/>
    </row>
    <row r="829" spans="19:19" x14ac:dyDescent="0.25">
      <c r="S829" s="11"/>
    </row>
    <row r="830" spans="19:19" x14ac:dyDescent="0.25">
      <c r="S830" s="11"/>
    </row>
    <row r="831" spans="19:19" x14ac:dyDescent="0.25">
      <c r="S831" s="11"/>
    </row>
    <row r="832" spans="19:19" x14ac:dyDescent="0.25">
      <c r="S832" s="11"/>
    </row>
    <row r="833" spans="19:19" x14ac:dyDescent="0.25">
      <c r="S833" s="11"/>
    </row>
    <row r="834" spans="19:19" x14ac:dyDescent="0.25">
      <c r="S834" s="11"/>
    </row>
    <row r="835" spans="19:19" x14ac:dyDescent="0.25">
      <c r="S835" s="11"/>
    </row>
    <row r="836" spans="19:19" x14ac:dyDescent="0.25">
      <c r="S836" s="11"/>
    </row>
    <row r="837" spans="19:19" x14ac:dyDescent="0.25">
      <c r="S837" s="11"/>
    </row>
    <row r="838" spans="19:19" x14ac:dyDescent="0.25">
      <c r="S838" s="11"/>
    </row>
    <row r="839" spans="19:19" x14ac:dyDescent="0.25">
      <c r="S839" s="11"/>
    </row>
    <row r="840" spans="19:19" x14ac:dyDescent="0.25">
      <c r="S840" s="11"/>
    </row>
    <row r="841" spans="19:19" x14ac:dyDescent="0.25">
      <c r="S841" s="11"/>
    </row>
    <row r="842" spans="19:19" x14ac:dyDescent="0.25">
      <c r="S842" s="11"/>
    </row>
    <row r="843" spans="19:19" x14ac:dyDescent="0.25">
      <c r="S843" s="11"/>
    </row>
    <row r="844" spans="19:19" x14ac:dyDescent="0.25">
      <c r="S844" s="11"/>
    </row>
    <row r="845" spans="19:19" x14ac:dyDescent="0.25">
      <c r="S845" s="11"/>
    </row>
    <row r="846" spans="19:19" x14ac:dyDescent="0.25">
      <c r="S846" s="11"/>
    </row>
    <row r="847" spans="19:19" x14ac:dyDescent="0.25">
      <c r="S847" s="11"/>
    </row>
    <row r="848" spans="19:19" x14ac:dyDescent="0.25">
      <c r="S848" s="11"/>
    </row>
    <row r="849" spans="19:19" x14ac:dyDescent="0.25">
      <c r="S849" s="11"/>
    </row>
    <row r="850" spans="19:19" x14ac:dyDescent="0.25">
      <c r="S850" s="11"/>
    </row>
    <row r="851" spans="19:19" x14ac:dyDescent="0.25">
      <c r="S851" s="11"/>
    </row>
    <row r="852" spans="19:19" x14ac:dyDescent="0.25">
      <c r="S852" s="11"/>
    </row>
    <row r="853" spans="19:19" x14ac:dyDescent="0.25">
      <c r="S853" s="11"/>
    </row>
    <row r="854" spans="19:19" x14ac:dyDescent="0.25">
      <c r="S854" s="11"/>
    </row>
    <row r="855" spans="19:19" x14ac:dyDescent="0.25">
      <c r="S855" s="11"/>
    </row>
    <row r="856" spans="19:19" x14ac:dyDescent="0.25">
      <c r="S856" s="11"/>
    </row>
    <row r="857" spans="19:19" x14ac:dyDescent="0.25">
      <c r="S857" s="11"/>
    </row>
    <row r="858" spans="19:19" x14ac:dyDescent="0.25">
      <c r="S858" s="11"/>
    </row>
    <row r="859" spans="19:19" x14ac:dyDescent="0.25">
      <c r="S859" s="11"/>
    </row>
    <row r="860" spans="19:19" x14ac:dyDescent="0.25">
      <c r="S860" s="11"/>
    </row>
    <row r="861" spans="19:19" x14ac:dyDescent="0.25">
      <c r="S861" s="11"/>
    </row>
    <row r="862" spans="19:19" x14ac:dyDescent="0.25">
      <c r="S862" s="11"/>
    </row>
    <row r="863" spans="19:19" x14ac:dyDescent="0.25">
      <c r="S863" s="11"/>
    </row>
    <row r="864" spans="19:19" x14ac:dyDescent="0.25">
      <c r="S864" s="11"/>
    </row>
    <row r="865" spans="19:19" x14ac:dyDescent="0.25">
      <c r="S865" s="11"/>
    </row>
    <row r="866" spans="19:19" x14ac:dyDescent="0.25">
      <c r="S866" s="11"/>
    </row>
    <row r="867" spans="19:19" x14ac:dyDescent="0.25">
      <c r="S867" s="11"/>
    </row>
    <row r="868" spans="19:19" x14ac:dyDescent="0.25">
      <c r="S868" s="11"/>
    </row>
    <row r="869" spans="19:19" x14ac:dyDescent="0.25">
      <c r="S869" s="11"/>
    </row>
    <row r="870" spans="19:19" x14ac:dyDescent="0.25">
      <c r="S870" s="11"/>
    </row>
    <row r="871" spans="19:19" x14ac:dyDescent="0.25">
      <c r="S871" s="11"/>
    </row>
    <row r="872" spans="19:19" x14ac:dyDescent="0.25">
      <c r="S872" s="11"/>
    </row>
    <row r="873" spans="19:19" x14ac:dyDescent="0.25">
      <c r="S873" s="11"/>
    </row>
    <row r="874" spans="19:19" x14ac:dyDescent="0.25">
      <c r="S874" s="11"/>
    </row>
    <row r="875" spans="19:19" x14ac:dyDescent="0.25">
      <c r="S875" s="11"/>
    </row>
    <row r="876" spans="19:19" x14ac:dyDescent="0.25">
      <c r="S876" s="11"/>
    </row>
    <row r="877" spans="19:19" x14ac:dyDescent="0.25">
      <c r="S877" s="11"/>
    </row>
    <row r="878" spans="19:19" x14ac:dyDescent="0.25">
      <c r="S878" s="11"/>
    </row>
    <row r="879" spans="19:19" x14ac:dyDescent="0.25">
      <c r="S879" s="11"/>
    </row>
    <row r="880" spans="19:19" x14ac:dyDescent="0.25">
      <c r="S880" s="11"/>
    </row>
    <row r="881" spans="19:19" x14ac:dyDescent="0.25">
      <c r="S881" s="11"/>
    </row>
    <row r="882" spans="19:19" x14ac:dyDescent="0.25">
      <c r="S882" s="11"/>
    </row>
    <row r="883" spans="19:19" x14ac:dyDescent="0.25">
      <c r="S883" s="11"/>
    </row>
    <row r="884" spans="19:19" x14ac:dyDescent="0.25">
      <c r="S884" s="11"/>
    </row>
    <row r="885" spans="19:19" x14ac:dyDescent="0.25">
      <c r="S885" s="11"/>
    </row>
    <row r="886" spans="19:19" x14ac:dyDescent="0.25">
      <c r="S886" s="11"/>
    </row>
    <row r="887" spans="19:19" x14ac:dyDescent="0.25">
      <c r="S887" s="11"/>
    </row>
    <row r="888" spans="19:19" x14ac:dyDescent="0.25">
      <c r="S888" s="11"/>
    </row>
    <row r="889" spans="19:19" x14ac:dyDescent="0.25">
      <c r="S889" s="11"/>
    </row>
    <row r="890" spans="19:19" x14ac:dyDescent="0.25">
      <c r="S890" s="11"/>
    </row>
    <row r="891" spans="19:19" x14ac:dyDescent="0.25">
      <c r="S891" s="11"/>
    </row>
    <row r="892" spans="19:19" x14ac:dyDescent="0.25">
      <c r="S892" s="11"/>
    </row>
    <row r="893" spans="19:19" x14ac:dyDescent="0.25">
      <c r="S893" s="11"/>
    </row>
    <row r="894" spans="19:19" x14ac:dyDescent="0.25">
      <c r="S894" s="11"/>
    </row>
    <row r="895" spans="19:19" x14ac:dyDescent="0.25">
      <c r="S895" s="11"/>
    </row>
    <row r="896" spans="19:19" x14ac:dyDescent="0.25">
      <c r="S896" s="11"/>
    </row>
    <row r="897" spans="19:19" x14ac:dyDescent="0.25">
      <c r="S897" s="11"/>
    </row>
    <row r="898" spans="19:19" x14ac:dyDescent="0.25">
      <c r="S898" s="11"/>
    </row>
    <row r="899" spans="19:19" x14ac:dyDescent="0.25">
      <c r="S899" s="11"/>
    </row>
    <row r="900" spans="19:19" x14ac:dyDescent="0.25">
      <c r="S900" s="11"/>
    </row>
    <row r="901" spans="19:19" x14ac:dyDescent="0.25">
      <c r="S901" s="11"/>
    </row>
    <row r="902" spans="19:19" x14ac:dyDescent="0.25">
      <c r="S902" s="11"/>
    </row>
    <row r="903" spans="19:19" x14ac:dyDescent="0.25">
      <c r="S903" s="11"/>
    </row>
    <row r="904" spans="19:19" x14ac:dyDescent="0.25">
      <c r="S904" s="11"/>
    </row>
    <row r="905" spans="19:19" x14ac:dyDescent="0.25">
      <c r="S905" s="11"/>
    </row>
    <row r="906" spans="19:19" x14ac:dyDescent="0.25">
      <c r="S906" s="11"/>
    </row>
    <row r="907" spans="19:19" x14ac:dyDescent="0.25">
      <c r="S907" s="11"/>
    </row>
    <row r="908" spans="19:19" x14ac:dyDescent="0.25">
      <c r="S908" s="11"/>
    </row>
    <row r="909" spans="19:19" x14ac:dyDescent="0.25">
      <c r="S909" s="11"/>
    </row>
    <row r="910" spans="19:19" x14ac:dyDescent="0.25">
      <c r="S910" s="11"/>
    </row>
    <row r="911" spans="19:19" x14ac:dyDescent="0.25">
      <c r="S911" s="11"/>
    </row>
    <row r="912" spans="19:19" x14ac:dyDescent="0.25">
      <c r="S912" s="11"/>
    </row>
    <row r="913" spans="19:19" x14ac:dyDescent="0.25">
      <c r="S913" s="11"/>
    </row>
    <row r="914" spans="19:19" x14ac:dyDescent="0.25">
      <c r="S914" s="11"/>
    </row>
    <row r="915" spans="19:19" x14ac:dyDescent="0.25">
      <c r="S915" s="11"/>
    </row>
    <row r="916" spans="19:19" x14ac:dyDescent="0.25">
      <c r="S916" s="11"/>
    </row>
    <row r="917" spans="19:19" x14ac:dyDescent="0.25">
      <c r="S917" s="11"/>
    </row>
    <row r="918" spans="19:19" x14ac:dyDescent="0.25">
      <c r="S918" s="11"/>
    </row>
    <row r="919" spans="19:19" x14ac:dyDescent="0.25">
      <c r="S919" s="11"/>
    </row>
    <row r="920" spans="19:19" x14ac:dyDescent="0.25">
      <c r="S920" s="11"/>
    </row>
    <row r="921" spans="19:19" x14ac:dyDescent="0.25">
      <c r="S921" s="11"/>
    </row>
    <row r="922" spans="19:19" x14ac:dyDescent="0.25">
      <c r="S922" s="11"/>
    </row>
    <row r="923" spans="19:19" x14ac:dyDescent="0.25">
      <c r="S923" s="11"/>
    </row>
    <row r="924" spans="19:19" x14ac:dyDescent="0.25">
      <c r="S924" s="11"/>
    </row>
    <row r="925" spans="19:19" x14ac:dyDescent="0.25">
      <c r="S925" s="11"/>
    </row>
    <row r="926" spans="19:19" x14ac:dyDescent="0.25">
      <c r="S926" s="11"/>
    </row>
    <row r="927" spans="19:19" x14ac:dyDescent="0.25">
      <c r="S927" s="11"/>
    </row>
    <row r="928" spans="19:19" x14ac:dyDescent="0.25">
      <c r="S928" s="11"/>
    </row>
    <row r="929" spans="19:19" x14ac:dyDescent="0.25">
      <c r="S929" s="11"/>
    </row>
    <row r="930" spans="19:19" x14ac:dyDescent="0.25">
      <c r="S930" s="11"/>
    </row>
    <row r="931" spans="19:19" x14ac:dyDescent="0.25">
      <c r="S931" s="11"/>
    </row>
    <row r="932" spans="19:19" x14ac:dyDescent="0.25">
      <c r="S932" s="11"/>
    </row>
    <row r="933" spans="19:19" x14ac:dyDescent="0.25">
      <c r="S933" s="11"/>
    </row>
    <row r="934" spans="19:19" x14ac:dyDescent="0.25">
      <c r="S934" s="11"/>
    </row>
    <row r="935" spans="19:19" x14ac:dyDescent="0.25">
      <c r="S935" s="11"/>
    </row>
    <row r="936" spans="19:19" x14ac:dyDescent="0.25">
      <c r="S936" s="11"/>
    </row>
    <row r="937" spans="19:19" x14ac:dyDescent="0.25">
      <c r="S937" s="11"/>
    </row>
    <row r="938" spans="19:19" x14ac:dyDescent="0.25">
      <c r="S938" s="11"/>
    </row>
    <row r="939" spans="19:19" x14ac:dyDescent="0.25">
      <c r="S939" s="11"/>
    </row>
    <row r="940" spans="19:19" x14ac:dyDescent="0.25">
      <c r="S940" s="11"/>
    </row>
    <row r="941" spans="19:19" x14ac:dyDescent="0.25">
      <c r="S941" s="11"/>
    </row>
    <row r="942" spans="19:19" x14ac:dyDescent="0.25">
      <c r="S942" s="11"/>
    </row>
    <row r="943" spans="19:19" x14ac:dyDescent="0.25">
      <c r="S943" s="11"/>
    </row>
    <row r="944" spans="19:19" x14ac:dyDescent="0.25">
      <c r="S944" s="11"/>
    </row>
    <row r="945" spans="19:19" x14ac:dyDescent="0.25">
      <c r="S945" s="11"/>
    </row>
    <row r="946" spans="19:19" x14ac:dyDescent="0.25">
      <c r="S946" s="11"/>
    </row>
    <row r="947" spans="19:19" x14ac:dyDescent="0.25">
      <c r="S947" s="11"/>
    </row>
    <row r="948" spans="19:19" x14ac:dyDescent="0.25">
      <c r="S948" s="11"/>
    </row>
    <row r="949" spans="19:19" x14ac:dyDescent="0.25">
      <c r="S949" s="11"/>
    </row>
    <row r="950" spans="19:19" x14ac:dyDescent="0.25">
      <c r="S950" s="11"/>
    </row>
    <row r="951" spans="19:19" x14ac:dyDescent="0.25">
      <c r="S951" s="11"/>
    </row>
    <row r="952" spans="19:19" x14ac:dyDescent="0.25">
      <c r="S952" s="11"/>
    </row>
    <row r="953" spans="19:19" x14ac:dyDescent="0.25">
      <c r="S953" s="11"/>
    </row>
    <row r="954" spans="19:19" x14ac:dyDescent="0.25">
      <c r="S954" s="11"/>
    </row>
    <row r="955" spans="19:19" x14ac:dyDescent="0.25">
      <c r="S955" s="11"/>
    </row>
    <row r="956" spans="19:19" x14ac:dyDescent="0.25">
      <c r="S956" s="11"/>
    </row>
    <row r="957" spans="19:19" x14ac:dyDescent="0.25">
      <c r="S957" s="11"/>
    </row>
    <row r="958" spans="19:19" x14ac:dyDescent="0.25">
      <c r="S958" s="11"/>
    </row>
    <row r="959" spans="19:19" x14ac:dyDescent="0.25">
      <c r="S959" s="11"/>
    </row>
    <row r="960" spans="19:19" x14ac:dyDescent="0.25">
      <c r="S960" s="11"/>
    </row>
    <row r="961" spans="19:19" x14ac:dyDescent="0.25">
      <c r="S961" s="11"/>
    </row>
    <row r="962" spans="19:19" x14ac:dyDescent="0.25">
      <c r="S962" s="11"/>
    </row>
    <row r="963" spans="19:19" x14ac:dyDescent="0.25">
      <c r="S963" s="11"/>
    </row>
    <row r="964" spans="19:19" x14ac:dyDescent="0.25">
      <c r="S964" s="11"/>
    </row>
    <row r="965" spans="19:19" x14ac:dyDescent="0.25">
      <c r="S965" s="11"/>
    </row>
    <row r="966" spans="19:19" x14ac:dyDescent="0.25">
      <c r="S966" s="11"/>
    </row>
    <row r="967" spans="19:19" x14ac:dyDescent="0.25">
      <c r="S967" s="11"/>
    </row>
    <row r="968" spans="19:19" x14ac:dyDescent="0.25">
      <c r="S968" s="11"/>
    </row>
    <row r="969" spans="19:19" x14ac:dyDescent="0.25">
      <c r="S969" s="11"/>
    </row>
    <row r="970" spans="19:19" x14ac:dyDescent="0.25">
      <c r="S970" s="11"/>
    </row>
    <row r="971" spans="19:19" x14ac:dyDescent="0.25">
      <c r="S971" s="11"/>
    </row>
    <row r="972" spans="19:19" x14ac:dyDescent="0.25">
      <c r="S972" s="11"/>
    </row>
    <row r="973" spans="19:19" x14ac:dyDescent="0.25">
      <c r="S973" s="11"/>
    </row>
    <row r="974" spans="19:19" x14ac:dyDescent="0.25">
      <c r="S974" s="11"/>
    </row>
    <row r="975" spans="19:19" x14ac:dyDescent="0.25">
      <c r="S975" s="11"/>
    </row>
    <row r="976" spans="19:19" x14ac:dyDescent="0.25">
      <c r="S976" s="11"/>
    </row>
    <row r="977" spans="19:19" x14ac:dyDescent="0.25">
      <c r="S977" s="11"/>
    </row>
    <row r="978" spans="19:19" x14ac:dyDescent="0.25">
      <c r="S978" s="11"/>
    </row>
    <row r="979" spans="19:19" x14ac:dyDescent="0.25">
      <c r="S979" s="11"/>
    </row>
    <row r="980" spans="19:19" x14ac:dyDescent="0.25">
      <c r="S980" s="11"/>
    </row>
    <row r="981" spans="19:19" x14ac:dyDescent="0.25">
      <c r="S981" s="11"/>
    </row>
    <row r="982" spans="19:19" x14ac:dyDescent="0.25">
      <c r="S982" s="11"/>
    </row>
    <row r="983" spans="19:19" x14ac:dyDescent="0.25">
      <c r="S983" s="11"/>
    </row>
    <row r="984" spans="19:19" x14ac:dyDescent="0.25">
      <c r="S984" s="11"/>
    </row>
    <row r="985" spans="19:19" x14ac:dyDescent="0.25">
      <c r="S985" s="11"/>
    </row>
    <row r="986" spans="19:19" x14ac:dyDescent="0.25">
      <c r="S986" s="11"/>
    </row>
    <row r="987" spans="19:19" x14ac:dyDescent="0.25">
      <c r="S987" s="11"/>
    </row>
    <row r="988" spans="19:19" x14ac:dyDescent="0.25">
      <c r="S988" s="11"/>
    </row>
    <row r="989" spans="19:19" x14ac:dyDescent="0.25">
      <c r="S989" s="11"/>
    </row>
    <row r="990" spans="19:19" x14ac:dyDescent="0.25">
      <c r="S990" s="11"/>
    </row>
    <row r="991" spans="19:19" x14ac:dyDescent="0.25">
      <c r="S991" s="11"/>
    </row>
    <row r="992" spans="19:19" x14ac:dyDescent="0.25">
      <c r="S992" s="11"/>
    </row>
    <row r="993" spans="19:19" x14ac:dyDescent="0.25">
      <c r="S993" s="11"/>
    </row>
    <row r="994" spans="19:19" x14ac:dyDescent="0.25">
      <c r="S994" s="11"/>
    </row>
    <row r="995" spans="19:19" x14ac:dyDescent="0.25">
      <c r="S995" s="11"/>
    </row>
    <row r="996" spans="19:19" x14ac:dyDescent="0.25">
      <c r="S996" s="11"/>
    </row>
    <row r="997" spans="19:19" x14ac:dyDescent="0.25">
      <c r="S997" s="11"/>
    </row>
    <row r="998" spans="19:19" x14ac:dyDescent="0.25">
      <c r="S998" s="11"/>
    </row>
    <row r="999" spans="19:19" x14ac:dyDescent="0.25">
      <c r="S999" s="11"/>
    </row>
    <row r="1000" spans="19:19" x14ac:dyDescent="0.25">
      <c r="S1000" s="11"/>
    </row>
    <row r="1001" spans="19:19" x14ac:dyDescent="0.25">
      <c r="S1001" s="11"/>
    </row>
    <row r="1002" spans="19:19" x14ac:dyDescent="0.25">
      <c r="S1002" s="11"/>
    </row>
    <row r="1003" spans="19:19" x14ac:dyDescent="0.25">
      <c r="S1003" s="11"/>
    </row>
    <row r="1004" spans="19:19" x14ac:dyDescent="0.25">
      <c r="S1004" s="11"/>
    </row>
    <row r="1005" spans="19:19" x14ac:dyDescent="0.25">
      <c r="S1005" s="11"/>
    </row>
    <row r="1006" spans="19:19" x14ac:dyDescent="0.25">
      <c r="S1006" s="11"/>
    </row>
    <row r="1007" spans="19:19" x14ac:dyDescent="0.25">
      <c r="S1007" s="11"/>
    </row>
    <row r="1008" spans="19:19" x14ac:dyDescent="0.25">
      <c r="S1008" s="11"/>
    </row>
    <row r="1009" spans="19:19" x14ac:dyDescent="0.25">
      <c r="S1009" s="11"/>
    </row>
    <row r="1010" spans="19:19" x14ac:dyDescent="0.25">
      <c r="S1010" s="11"/>
    </row>
    <row r="1011" spans="19:19" x14ac:dyDescent="0.25">
      <c r="S1011" s="11"/>
    </row>
    <row r="1012" spans="19:19" x14ac:dyDescent="0.25">
      <c r="S1012" s="11"/>
    </row>
    <row r="1013" spans="19:19" x14ac:dyDescent="0.25">
      <c r="S1013" s="11"/>
    </row>
    <row r="1014" spans="19:19" x14ac:dyDescent="0.25">
      <c r="S1014" s="11"/>
    </row>
    <row r="1015" spans="19:19" x14ac:dyDescent="0.25">
      <c r="S1015" s="11"/>
    </row>
    <row r="1016" spans="19:19" x14ac:dyDescent="0.25">
      <c r="S1016" s="11"/>
    </row>
    <row r="1017" spans="19:19" x14ac:dyDescent="0.25">
      <c r="S1017" s="11"/>
    </row>
    <row r="1018" spans="19:19" x14ac:dyDescent="0.25">
      <c r="S1018" s="11"/>
    </row>
    <row r="1019" spans="19:19" x14ac:dyDescent="0.25">
      <c r="S1019" s="11"/>
    </row>
    <row r="1020" spans="19:19" x14ac:dyDescent="0.25">
      <c r="S1020" s="11"/>
    </row>
    <row r="1021" spans="19:19" x14ac:dyDescent="0.25">
      <c r="S1021" s="11"/>
    </row>
    <row r="1022" spans="19:19" x14ac:dyDescent="0.25">
      <c r="S1022" s="11"/>
    </row>
    <row r="1023" spans="19:19" x14ac:dyDescent="0.25">
      <c r="S1023" s="11"/>
    </row>
    <row r="1024" spans="19:19" x14ac:dyDescent="0.25">
      <c r="S1024" s="11"/>
    </row>
    <row r="1025" spans="19:19" x14ac:dyDescent="0.25">
      <c r="S1025" s="11"/>
    </row>
    <row r="1026" spans="19:19" x14ac:dyDescent="0.25">
      <c r="S1026" s="11"/>
    </row>
    <row r="1027" spans="19:19" x14ac:dyDescent="0.25">
      <c r="S1027" s="11"/>
    </row>
    <row r="1028" spans="19:19" x14ac:dyDescent="0.25">
      <c r="S1028" s="11"/>
    </row>
    <row r="1029" spans="19:19" x14ac:dyDescent="0.25">
      <c r="S1029" s="11"/>
    </row>
    <row r="1030" spans="19:19" x14ac:dyDescent="0.25">
      <c r="S1030" s="11"/>
    </row>
    <row r="1031" spans="19:19" x14ac:dyDescent="0.25">
      <c r="S1031" s="11"/>
    </row>
    <row r="1032" spans="19:19" x14ac:dyDescent="0.25">
      <c r="S1032" s="11"/>
    </row>
    <row r="1033" spans="19:19" x14ac:dyDescent="0.25">
      <c r="S1033" s="11"/>
    </row>
    <row r="1034" spans="19:19" x14ac:dyDescent="0.25">
      <c r="S1034" s="11"/>
    </row>
    <row r="1035" spans="19:19" x14ac:dyDescent="0.25">
      <c r="S1035" s="11"/>
    </row>
    <row r="1036" spans="19:19" x14ac:dyDescent="0.25">
      <c r="S1036" s="11"/>
    </row>
    <row r="1037" spans="19:19" x14ac:dyDescent="0.25">
      <c r="S1037" s="11"/>
    </row>
    <row r="1038" spans="19:19" x14ac:dyDescent="0.25">
      <c r="S1038" s="11"/>
    </row>
    <row r="1039" spans="19:19" x14ac:dyDescent="0.25">
      <c r="S1039" s="11"/>
    </row>
    <row r="1040" spans="19:19" x14ac:dyDescent="0.25">
      <c r="S1040" s="11"/>
    </row>
    <row r="1041" spans="19:19" x14ac:dyDescent="0.25">
      <c r="S1041" s="11"/>
    </row>
    <row r="1042" spans="19:19" x14ac:dyDescent="0.25">
      <c r="S1042" s="11"/>
    </row>
    <row r="1043" spans="19:19" x14ac:dyDescent="0.25">
      <c r="S1043" s="11"/>
    </row>
    <row r="1044" spans="19:19" x14ac:dyDescent="0.25">
      <c r="S1044" s="11"/>
    </row>
    <row r="1045" spans="19:19" x14ac:dyDescent="0.25">
      <c r="S1045" s="11"/>
    </row>
    <row r="1046" spans="19:19" x14ac:dyDescent="0.25">
      <c r="S1046" s="11"/>
    </row>
    <row r="1047" spans="19:19" x14ac:dyDescent="0.25">
      <c r="S1047" s="11"/>
    </row>
    <row r="1048" spans="19:19" x14ac:dyDescent="0.25">
      <c r="S1048" s="11"/>
    </row>
    <row r="1049" spans="19:19" x14ac:dyDescent="0.25">
      <c r="S1049" s="11"/>
    </row>
    <row r="1050" spans="19:19" x14ac:dyDescent="0.25">
      <c r="S1050" s="11"/>
    </row>
    <row r="1051" spans="19:19" x14ac:dyDescent="0.25">
      <c r="S1051" s="11"/>
    </row>
    <row r="1052" spans="19:19" x14ac:dyDescent="0.25">
      <c r="S1052" s="11"/>
    </row>
    <row r="1053" spans="19:19" x14ac:dyDescent="0.25">
      <c r="S1053" s="11"/>
    </row>
    <row r="1054" spans="19:19" x14ac:dyDescent="0.25">
      <c r="S1054" s="11"/>
    </row>
    <row r="1055" spans="19:19" x14ac:dyDescent="0.25">
      <c r="S1055" s="11"/>
    </row>
    <row r="1056" spans="19:19" x14ac:dyDescent="0.25">
      <c r="S1056" s="11"/>
    </row>
    <row r="1057" spans="19:19" x14ac:dyDescent="0.25">
      <c r="S1057" s="11"/>
    </row>
    <row r="1058" spans="19:19" x14ac:dyDescent="0.25">
      <c r="S1058" s="11"/>
    </row>
    <row r="1059" spans="19:19" x14ac:dyDescent="0.25">
      <c r="S1059" s="11"/>
    </row>
    <row r="1060" spans="19:19" x14ac:dyDescent="0.25">
      <c r="S1060" s="11"/>
    </row>
    <row r="1061" spans="19:19" x14ac:dyDescent="0.25">
      <c r="S1061" s="11"/>
    </row>
    <row r="1062" spans="19:19" x14ac:dyDescent="0.25">
      <c r="S1062" s="11"/>
    </row>
    <row r="1063" spans="19:19" x14ac:dyDescent="0.25">
      <c r="S1063" s="11"/>
    </row>
    <row r="1064" spans="19:19" x14ac:dyDescent="0.25">
      <c r="S1064" s="11"/>
    </row>
    <row r="1065" spans="19:19" x14ac:dyDescent="0.25">
      <c r="S1065" s="11"/>
    </row>
    <row r="1066" spans="19:19" x14ac:dyDescent="0.25">
      <c r="S1066" s="11"/>
    </row>
    <row r="1067" spans="19:19" x14ac:dyDescent="0.25">
      <c r="S1067" s="11"/>
    </row>
    <row r="1068" spans="19:19" x14ac:dyDescent="0.25">
      <c r="S1068" s="11"/>
    </row>
    <row r="1069" spans="19:19" x14ac:dyDescent="0.25">
      <c r="S1069" s="11"/>
    </row>
    <row r="1070" spans="19:19" x14ac:dyDescent="0.25">
      <c r="S1070" s="11"/>
    </row>
    <row r="1071" spans="19:19" x14ac:dyDescent="0.25">
      <c r="S1071" s="11"/>
    </row>
    <row r="1072" spans="19:19" x14ac:dyDescent="0.25">
      <c r="S1072" s="11"/>
    </row>
    <row r="1073" spans="19:19" x14ac:dyDescent="0.25">
      <c r="S1073" s="11"/>
    </row>
    <row r="1074" spans="19:19" x14ac:dyDescent="0.25">
      <c r="S1074" s="11"/>
    </row>
    <row r="1075" spans="19:19" x14ac:dyDescent="0.25">
      <c r="S1075" s="11"/>
    </row>
    <row r="1076" spans="19:19" x14ac:dyDescent="0.25">
      <c r="S1076" s="11"/>
    </row>
    <row r="1077" spans="19:19" x14ac:dyDescent="0.25">
      <c r="S1077" s="11"/>
    </row>
    <row r="1078" spans="19:19" x14ac:dyDescent="0.25">
      <c r="S1078" s="11"/>
    </row>
    <row r="1079" spans="19:19" x14ac:dyDescent="0.25">
      <c r="S1079" s="11"/>
    </row>
    <row r="1080" spans="19:19" x14ac:dyDescent="0.25">
      <c r="S1080" s="11"/>
    </row>
    <row r="1081" spans="19:19" x14ac:dyDescent="0.25">
      <c r="S1081" s="11"/>
    </row>
    <row r="1082" spans="19:19" x14ac:dyDescent="0.25">
      <c r="S1082" s="11"/>
    </row>
    <row r="1083" spans="19:19" x14ac:dyDescent="0.25">
      <c r="S1083" s="11"/>
    </row>
    <row r="1084" spans="19:19" x14ac:dyDescent="0.25">
      <c r="S1084" s="11"/>
    </row>
    <row r="1085" spans="19:19" x14ac:dyDescent="0.25">
      <c r="S1085" s="11"/>
    </row>
    <row r="1086" spans="19:19" x14ac:dyDescent="0.25">
      <c r="S1086" s="11"/>
    </row>
    <row r="1087" spans="19:19" x14ac:dyDescent="0.25">
      <c r="S1087" s="11"/>
    </row>
    <row r="1088" spans="19:19" x14ac:dyDescent="0.25">
      <c r="S1088" s="11"/>
    </row>
    <row r="1089" spans="19:19" x14ac:dyDescent="0.25">
      <c r="S1089" s="11"/>
    </row>
    <row r="1090" spans="19:19" x14ac:dyDescent="0.25">
      <c r="S1090" s="11"/>
    </row>
    <row r="1091" spans="19:19" x14ac:dyDescent="0.25">
      <c r="S1091" s="11"/>
    </row>
    <row r="1092" spans="19:19" x14ac:dyDescent="0.25">
      <c r="S1092" s="11"/>
    </row>
    <row r="1093" spans="19:19" x14ac:dyDescent="0.25">
      <c r="S1093" s="11"/>
    </row>
    <row r="1094" spans="19:19" x14ac:dyDescent="0.25">
      <c r="S1094" s="11"/>
    </row>
    <row r="1095" spans="19:19" x14ac:dyDescent="0.25">
      <c r="S1095" s="11"/>
    </row>
    <row r="1096" spans="19:19" x14ac:dyDescent="0.25">
      <c r="S1096" s="11"/>
    </row>
    <row r="1097" spans="19:19" x14ac:dyDescent="0.25">
      <c r="S1097" s="11"/>
    </row>
    <row r="1098" spans="19:19" x14ac:dyDescent="0.25">
      <c r="S1098" s="11"/>
    </row>
    <row r="1099" spans="19:19" x14ac:dyDescent="0.25">
      <c r="S1099" s="11"/>
    </row>
    <row r="1100" spans="19:19" x14ac:dyDescent="0.25">
      <c r="S1100" s="11"/>
    </row>
    <row r="1101" spans="19:19" x14ac:dyDescent="0.25">
      <c r="S1101" s="11"/>
    </row>
    <row r="1102" spans="19:19" x14ac:dyDescent="0.25">
      <c r="S1102" s="11"/>
    </row>
    <row r="1103" spans="19:19" x14ac:dyDescent="0.25">
      <c r="S1103" s="11"/>
    </row>
    <row r="1104" spans="19:19" x14ac:dyDescent="0.25">
      <c r="S1104" s="11"/>
    </row>
    <row r="1105" spans="19:19" x14ac:dyDescent="0.25">
      <c r="S1105" s="11"/>
    </row>
    <row r="1106" spans="19:19" x14ac:dyDescent="0.25">
      <c r="S1106" s="11"/>
    </row>
    <row r="1107" spans="19:19" x14ac:dyDescent="0.25">
      <c r="S1107" s="11"/>
    </row>
    <row r="1108" spans="19:19" x14ac:dyDescent="0.25">
      <c r="S1108" s="11"/>
    </row>
    <row r="1109" spans="19:19" x14ac:dyDescent="0.25">
      <c r="S1109" s="11"/>
    </row>
    <row r="1110" spans="19:19" x14ac:dyDescent="0.25">
      <c r="S1110" s="11"/>
    </row>
    <row r="1111" spans="19:19" x14ac:dyDescent="0.25">
      <c r="S1111" s="11"/>
    </row>
    <row r="1112" spans="19:19" x14ac:dyDescent="0.25">
      <c r="S1112" s="11"/>
    </row>
    <row r="1113" spans="19:19" x14ac:dyDescent="0.25">
      <c r="S1113" s="11"/>
    </row>
    <row r="1114" spans="19:19" x14ac:dyDescent="0.25">
      <c r="S1114" s="11"/>
    </row>
    <row r="1115" spans="19:19" x14ac:dyDescent="0.25">
      <c r="S1115" s="11"/>
    </row>
    <row r="1116" spans="19:19" x14ac:dyDescent="0.25">
      <c r="S1116" s="11"/>
    </row>
    <row r="1117" spans="19:19" x14ac:dyDescent="0.25">
      <c r="S1117" s="11"/>
    </row>
    <row r="1118" spans="19:19" x14ac:dyDescent="0.25">
      <c r="S1118" s="11"/>
    </row>
    <row r="1119" spans="19:19" x14ac:dyDescent="0.25">
      <c r="S1119" s="11"/>
    </row>
    <row r="1120" spans="19:19" x14ac:dyDescent="0.25">
      <c r="S1120" s="11"/>
    </row>
    <row r="1121" spans="19:19" x14ac:dyDescent="0.25">
      <c r="S1121" s="11"/>
    </row>
    <row r="1122" spans="19:19" x14ac:dyDescent="0.25">
      <c r="S1122" s="11"/>
    </row>
    <row r="1123" spans="19:19" x14ac:dyDescent="0.25">
      <c r="S1123" s="11"/>
    </row>
    <row r="1124" spans="19:19" x14ac:dyDescent="0.25">
      <c r="S1124" s="11"/>
    </row>
    <row r="1125" spans="19:19" x14ac:dyDescent="0.25">
      <c r="S1125" s="11"/>
    </row>
    <row r="1126" spans="19:19" x14ac:dyDescent="0.25">
      <c r="S1126" s="11"/>
    </row>
    <row r="1127" spans="19:19" x14ac:dyDescent="0.25">
      <c r="S1127" s="11"/>
    </row>
    <row r="1128" spans="19:19" x14ac:dyDescent="0.25">
      <c r="S1128" s="11"/>
    </row>
    <row r="1129" spans="19:19" x14ac:dyDescent="0.25">
      <c r="S1129" s="11"/>
    </row>
    <row r="1130" spans="19:19" x14ac:dyDescent="0.25">
      <c r="S1130" s="11"/>
    </row>
    <row r="1131" spans="19:19" x14ac:dyDescent="0.25">
      <c r="S1131" s="11"/>
    </row>
    <row r="1132" spans="19:19" x14ac:dyDescent="0.25">
      <c r="S1132" s="11"/>
    </row>
    <row r="1133" spans="19:19" x14ac:dyDescent="0.25">
      <c r="S1133" s="11"/>
    </row>
    <row r="1134" spans="19:19" x14ac:dyDescent="0.25">
      <c r="S1134" s="11"/>
    </row>
    <row r="1135" spans="19:19" x14ac:dyDescent="0.25">
      <c r="S1135" s="11"/>
    </row>
    <row r="1136" spans="19:19" x14ac:dyDescent="0.25">
      <c r="S1136" s="11"/>
    </row>
    <row r="1137" spans="19:19" x14ac:dyDescent="0.25">
      <c r="S1137" s="11"/>
    </row>
    <row r="1138" spans="19:19" x14ac:dyDescent="0.25">
      <c r="S1138" s="11"/>
    </row>
    <row r="1139" spans="19:19" x14ac:dyDescent="0.25">
      <c r="S1139" s="11"/>
    </row>
    <row r="1140" spans="19:19" x14ac:dyDescent="0.25">
      <c r="S1140" s="11"/>
    </row>
    <row r="1141" spans="19:19" x14ac:dyDescent="0.25">
      <c r="S1141" s="11"/>
    </row>
    <row r="1142" spans="19:19" x14ac:dyDescent="0.25">
      <c r="S1142" s="11"/>
    </row>
    <row r="1143" spans="19:19" x14ac:dyDescent="0.25">
      <c r="S1143" s="11"/>
    </row>
    <row r="1144" spans="19:19" x14ac:dyDescent="0.25">
      <c r="S1144" s="11"/>
    </row>
    <row r="1145" spans="19:19" x14ac:dyDescent="0.25">
      <c r="S1145" s="11"/>
    </row>
    <row r="1146" spans="19:19" x14ac:dyDescent="0.25">
      <c r="S1146" s="11"/>
    </row>
    <row r="1147" spans="19:19" x14ac:dyDescent="0.25">
      <c r="S1147" s="11"/>
    </row>
    <row r="1148" spans="19:19" x14ac:dyDescent="0.25">
      <c r="S1148" s="11"/>
    </row>
    <row r="1149" spans="19:19" x14ac:dyDescent="0.25">
      <c r="S1149" s="11"/>
    </row>
    <row r="1150" spans="19:19" x14ac:dyDescent="0.25">
      <c r="S1150" s="11"/>
    </row>
    <row r="1151" spans="19:19" x14ac:dyDescent="0.25">
      <c r="S1151" s="11"/>
    </row>
    <row r="1152" spans="19:19" x14ac:dyDescent="0.25">
      <c r="S1152" s="11"/>
    </row>
    <row r="1153" spans="19:19" x14ac:dyDescent="0.25">
      <c r="S1153" s="11"/>
    </row>
    <row r="1154" spans="19:19" x14ac:dyDescent="0.25">
      <c r="S1154" s="11"/>
    </row>
    <row r="1155" spans="19:19" x14ac:dyDescent="0.25">
      <c r="S1155" s="11"/>
    </row>
    <row r="1156" spans="19:19" x14ac:dyDescent="0.25">
      <c r="S1156" s="11"/>
    </row>
    <row r="1157" spans="19:19" x14ac:dyDescent="0.25">
      <c r="S1157" s="11"/>
    </row>
    <row r="1158" spans="19:19" x14ac:dyDescent="0.25">
      <c r="S1158" s="11"/>
    </row>
    <row r="1159" spans="19:19" x14ac:dyDescent="0.25">
      <c r="S1159" s="11"/>
    </row>
    <row r="1160" spans="19:19" x14ac:dyDescent="0.25">
      <c r="S1160" s="11"/>
    </row>
    <row r="1161" spans="19:19" x14ac:dyDescent="0.25">
      <c r="S1161" s="11"/>
    </row>
    <row r="1162" spans="19:19" x14ac:dyDescent="0.25">
      <c r="S1162" s="11"/>
    </row>
    <row r="1163" spans="19:19" x14ac:dyDescent="0.25">
      <c r="S1163" s="11"/>
    </row>
    <row r="1164" spans="19:19" x14ac:dyDescent="0.25">
      <c r="S1164" s="11"/>
    </row>
    <row r="1165" spans="19:19" x14ac:dyDescent="0.25">
      <c r="S1165" s="11"/>
    </row>
    <row r="1166" spans="19:19" x14ac:dyDescent="0.25">
      <c r="S1166" s="11"/>
    </row>
    <row r="1167" spans="19:19" x14ac:dyDescent="0.25">
      <c r="S1167" s="11"/>
    </row>
    <row r="1168" spans="19:19" x14ac:dyDescent="0.25">
      <c r="S1168" s="11"/>
    </row>
    <row r="1169" spans="19:19" x14ac:dyDescent="0.25">
      <c r="S1169" s="11"/>
    </row>
    <row r="1170" spans="19:19" x14ac:dyDescent="0.25">
      <c r="S1170" s="11"/>
    </row>
    <row r="1171" spans="19:19" x14ac:dyDescent="0.25">
      <c r="S1171" s="11"/>
    </row>
    <row r="1172" spans="19:19" x14ac:dyDescent="0.25">
      <c r="S1172" s="11"/>
    </row>
    <row r="1173" spans="19:19" x14ac:dyDescent="0.25">
      <c r="S1173" s="11"/>
    </row>
    <row r="1174" spans="19:19" x14ac:dyDescent="0.25">
      <c r="S1174" s="11"/>
    </row>
    <row r="1175" spans="19:19" x14ac:dyDescent="0.25">
      <c r="S1175" s="11"/>
    </row>
    <row r="1176" spans="19:19" x14ac:dyDescent="0.25">
      <c r="S1176" s="11"/>
    </row>
    <row r="1177" spans="19:19" x14ac:dyDescent="0.25">
      <c r="S1177" s="11"/>
    </row>
    <row r="1178" spans="19:19" x14ac:dyDescent="0.25">
      <c r="S1178" s="11"/>
    </row>
    <row r="1179" spans="19:19" x14ac:dyDescent="0.25">
      <c r="S1179" s="11"/>
    </row>
    <row r="1180" spans="19:19" x14ac:dyDescent="0.25">
      <c r="S1180" s="11"/>
    </row>
    <row r="1181" spans="19:19" x14ac:dyDescent="0.25">
      <c r="S1181" s="11"/>
    </row>
    <row r="1182" spans="19:19" x14ac:dyDescent="0.25">
      <c r="S1182" s="11"/>
    </row>
    <row r="1183" spans="19:19" x14ac:dyDescent="0.25">
      <c r="S1183" s="11"/>
    </row>
    <row r="1184" spans="19:19" x14ac:dyDescent="0.25">
      <c r="S1184" s="11"/>
    </row>
    <row r="1185" spans="19:19" x14ac:dyDescent="0.25">
      <c r="S1185" s="11"/>
    </row>
    <row r="1186" spans="19:19" x14ac:dyDescent="0.25">
      <c r="S1186" s="11"/>
    </row>
    <row r="1187" spans="19:19" x14ac:dyDescent="0.25">
      <c r="S1187" s="11"/>
    </row>
    <row r="1188" spans="19:19" x14ac:dyDescent="0.25">
      <c r="S1188" s="11"/>
    </row>
    <row r="1189" spans="19:19" x14ac:dyDescent="0.25">
      <c r="S1189" s="11"/>
    </row>
    <row r="1190" spans="19:19" x14ac:dyDescent="0.25">
      <c r="S1190" s="11"/>
    </row>
    <row r="1191" spans="19:19" x14ac:dyDescent="0.25">
      <c r="S1191" s="11"/>
    </row>
    <row r="1192" spans="19:19" x14ac:dyDescent="0.25">
      <c r="S1192" s="11"/>
    </row>
    <row r="1193" spans="19:19" x14ac:dyDescent="0.25">
      <c r="S1193" s="11"/>
    </row>
    <row r="1194" spans="19:19" x14ac:dyDescent="0.25">
      <c r="S1194" s="11"/>
    </row>
    <row r="1195" spans="19:19" x14ac:dyDescent="0.25">
      <c r="S1195" s="11"/>
    </row>
    <row r="1196" spans="19:19" x14ac:dyDescent="0.25">
      <c r="S1196" s="11"/>
    </row>
    <row r="1197" spans="19:19" x14ac:dyDescent="0.25">
      <c r="S1197" s="11"/>
    </row>
    <row r="1198" spans="19:19" x14ac:dyDescent="0.25">
      <c r="S1198" s="11"/>
    </row>
    <row r="1199" spans="19:19" x14ac:dyDescent="0.25">
      <c r="S1199" s="11"/>
    </row>
    <row r="1200" spans="19:19" x14ac:dyDescent="0.25">
      <c r="S1200" s="11"/>
    </row>
    <row r="1201" spans="19:19" x14ac:dyDescent="0.25">
      <c r="S1201" s="11"/>
    </row>
    <row r="1202" spans="19:19" x14ac:dyDescent="0.25">
      <c r="S1202" s="11"/>
    </row>
    <row r="1203" spans="19:19" x14ac:dyDescent="0.25">
      <c r="S1203" s="11"/>
    </row>
    <row r="1204" spans="19:19" x14ac:dyDescent="0.25">
      <c r="S1204" s="11"/>
    </row>
    <row r="1205" spans="19:19" x14ac:dyDescent="0.25">
      <c r="S1205" s="11"/>
    </row>
    <row r="1206" spans="19:19" x14ac:dyDescent="0.25">
      <c r="S1206" s="11"/>
    </row>
    <row r="1207" spans="19:19" x14ac:dyDescent="0.25">
      <c r="S1207" s="11"/>
    </row>
    <row r="1208" spans="19:19" x14ac:dyDescent="0.25">
      <c r="S1208" s="11"/>
    </row>
    <row r="1209" spans="19:19" x14ac:dyDescent="0.25">
      <c r="S1209" s="11"/>
    </row>
    <row r="1210" spans="19:19" x14ac:dyDescent="0.25">
      <c r="S1210" s="11"/>
    </row>
    <row r="1211" spans="19:19" x14ac:dyDescent="0.25">
      <c r="S1211" s="11"/>
    </row>
    <row r="1212" spans="19:19" x14ac:dyDescent="0.25">
      <c r="S1212" s="11"/>
    </row>
    <row r="1213" spans="19:19" x14ac:dyDescent="0.25">
      <c r="S1213" s="11"/>
    </row>
    <row r="1214" spans="19:19" x14ac:dyDescent="0.25">
      <c r="S1214" s="11"/>
    </row>
    <row r="1215" spans="19:19" x14ac:dyDescent="0.25">
      <c r="S1215" s="11"/>
    </row>
    <row r="1216" spans="19:19" x14ac:dyDescent="0.25">
      <c r="S1216" s="11"/>
    </row>
    <row r="1217" spans="19:19" x14ac:dyDescent="0.25">
      <c r="S1217" s="11"/>
    </row>
    <row r="1218" spans="19:19" x14ac:dyDescent="0.25">
      <c r="S1218" s="11"/>
    </row>
    <row r="1219" spans="19:19" x14ac:dyDescent="0.25">
      <c r="S1219" s="11"/>
    </row>
    <row r="1220" spans="19:19" x14ac:dyDescent="0.25">
      <c r="S1220" s="11"/>
    </row>
    <row r="1221" spans="19:19" x14ac:dyDescent="0.25">
      <c r="S1221" s="11"/>
    </row>
    <row r="1222" spans="19:19" x14ac:dyDescent="0.25">
      <c r="S1222" s="11"/>
    </row>
    <row r="1223" spans="19:19" x14ac:dyDescent="0.25">
      <c r="S1223" s="11"/>
    </row>
    <row r="1224" spans="19:19" x14ac:dyDescent="0.25">
      <c r="S1224" s="11"/>
    </row>
    <row r="1225" spans="19:19" x14ac:dyDescent="0.25">
      <c r="S1225" s="11"/>
    </row>
    <row r="1226" spans="19:19" x14ac:dyDescent="0.25">
      <c r="S1226" s="11"/>
    </row>
    <row r="1227" spans="19:19" x14ac:dyDescent="0.25">
      <c r="S1227" s="11"/>
    </row>
    <row r="1228" spans="19:19" x14ac:dyDescent="0.25">
      <c r="S1228" s="11"/>
    </row>
    <row r="1229" spans="19:19" x14ac:dyDescent="0.25">
      <c r="S1229" s="11"/>
    </row>
    <row r="1230" spans="19:19" x14ac:dyDescent="0.25">
      <c r="S1230" s="11"/>
    </row>
    <row r="1231" spans="19:19" x14ac:dyDescent="0.25">
      <c r="S1231" s="11"/>
    </row>
    <row r="1232" spans="19:19" x14ac:dyDescent="0.25">
      <c r="S1232" s="11"/>
    </row>
    <row r="1233" spans="19:19" x14ac:dyDescent="0.25">
      <c r="S1233" s="11"/>
    </row>
    <row r="1234" spans="19:19" x14ac:dyDescent="0.25">
      <c r="S1234" s="11"/>
    </row>
    <row r="1235" spans="19:19" x14ac:dyDescent="0.25">
      <c r="S1235" s="11"/>
    </row>
    <row r="1236" spans="19:19" x14ac:dyDescent="0.25">
      <c r="S1236" s="11"/>
    </row>
    <row r="1237" spans="19:19" x14ac:dyDescent="0.25">
      <c r="S1237" s="11"/>
    </row>
    <row r="1238" spans="19:19" x14ac:dyDescent="0.25">
      <c r="S1238" s="11"/>
    </row>
    <row r="1239" spans="19:19" x14ac:dyDescent="0.25">
      <c r="S1239" s="11"/>
    </row>
    <row r="1240" spans="19:19" x14ac:dyDescent="0.25">
      <c r="S1240" s="11"/>
    </row>
    <row r="1241" spans="19:19" x14ac:dyDescent="0.25">
      <c r="S1241" s="11"/>
    </row>
    <row r="1242" spans="19:19" x14ac:dyDescent="0.25">
      <c r="S1242" s="11"/>
    </row>
    <row r="1243" spans="19:19" x14ac:dyDescent="0.25">
      <c r="S1243" s="11"/>
    </row>
    <row r="1244" spans="19:19" x14ac:dyDescent="0.25">
      <c r="S1244" s="11"/>
    </row>
    <row r="1245" spans="19:19" x14ac:dyDescent="0.25">
      <c r="S1245" s="11"/>
    </row>
    <row r="1246" spans="19:19" x14ac:dyDescent="0.25">
      <c r="S1246" s="11"/>
    </row>
    <row r="1247" spans="19:19" x14ac:dyDescent="0.25">
      <c r="S1247" s="11"/>
    </row>
    <row r="1248" spans="19:19" x14ac:dyDescent="0.25">
      <c r="S1248" s="11"/>
    </row>
    <row r="1249" spans="19:19" x14ac:dyDescent="0.25">
      <c r="S1249" s="11"/>
    </row>
    <row r="1250" spans="19:19" x14ac:dyDescent="0.25">
      <c r="S1250" s="11"/>
    </row>
    <row r="1251" spans="19:19" x14ac:dyDescent="0.25">
      <c r="S1251" s="11"/>
    </row>
    <row r="1252" spans="19:19" x14ac:dyDescent="0.25">
      <c r="S1252" s="11"/>
    </row>
    <row r="1253" spans="19:19" x14ac:dyDescent="0.25">
      <c r="S1253" s="11"/>
    </row>
    <row r="1254" spans="19:19" x14ac:dyDescent="0.25">
      <c r="S1254" s="11"/>
    </row>
    <row r="1255" spans="19:19" x14ac:dyDescent="0.25">
      <c r="S1255" s="11"/>
    </row>
    <row r="1256" spans="19:19" x14ac:dyDescent="0.25">
      <c r="S1256" s="11"/>
    </row>
    <row r="1257" spans="19:19" x14ac:dyDescent="0.25">
      <c r="S1257" s="11"/>
    </row>
    <row r="1258" spans="19:19" x14ac:dyDescent="0.25">
      <c r="S1258" s="11"/>
    </row>
    <row r="1259" spans="19:19" x14ac:dyDescent="0.25">
      <c r="S1259" s="11"/>
    </row>
    <row r="1260" spans="19:19" x14ac:dyDescent="0.25">
      <c r="S1260" s="11"/>
    </row>
    <row r="1261" spans="19:19" x14ac:dyDescent="0.25">
      <c r="S1261" s="11"/>
    </row>
    <row r="1262" spans="19:19" x14ac:dyDescent="0.25">
      <c r="S1262" s="11"/>
    </row>
    <row r="1263" spans="19:19" x14ac:dyDescent="0.25">
      <c r="S1263" s="11"/>
    </row>
    <row r="1264" spans="19:19" x14ac:dyDescent="0.25">
      <c r="S1264" s="11"/>
    </row>
    <row r="1265" spans="19:19" x14ac:dyDescent="0.25">
      <c r="S1265" s="11"/>
    </row>
    <row r="1266" spans="19:19" x14ac:dyDescent="0.25">
      <c r="S1266" s="11"/>
    </row>
    <row r="1267" spans="19:19" x14ac:dyDescent="0.25">
      <c r="S1267" s="11"/>
    </row>
    <row r="1268" spans="19:19" x14ac:dyDescent="0.25">
      <c r="S1268" s="11"/>
    </row>
    <row r="1269" spans="19:19" x14ac:dyDescent="0.25">
      <c r="S1269" s="11"/>
    </row>
    <row r="1270" spans="19:19" x14ac:dyDescent="0.25">
      <c r="S1270" s="11"/>
    </row>
    <row r="1271" spans="19:19" x14ac:dyDescent="0.25">
      <c r="S1271" s="11"/>
    </row>
    <row r="1272" spans="19:19" x14ac:dyDescent="0.25">
      <c r="S1272" s="11"/>
    </row>
    <row r="1273" spans="19:19" x14ac:dyDescent="0.25">
      <c r="S1273" s="11"/>
    </row>
    <row r="1274" spans="19:19" x14ac:dyDescent="0.25">
      <c r="S1274" s="11"/>
    </row>
    <row r="1275" spans="19:19" x14ac:dyDescent="0.25">
      <c r="S1275" s="11"/>
    </row>
    <row r="1276" spans="19:19" x14ac:dyDescent="0.25">
      <c r="S1276" s="11"/>
    </row>
    <row r="1277" spans="19:19" x14ac:dyDescent="0.25">
      <c r="S1277" s="11"/>
    </row>
    <row r="1278" spans="19:19" x14ac:dyDescent="0.25">
      <c r="S1278" s="11"/>
    </row>
    <row r="1279" spans="19:19" x14ac:dyDescent="0.25">
      <c r="S1279" s="11"/>
    </row>
    <row r="1280" spans="19:19" x14ac:dyDescent="0.25">
      <c r="S1280" s="11"/>
    </row>
    <row r="1281" spans="19:19" x14ac:dyDescent="0.25">
      <c r="S1281" s="11"/>
    </row>
    <row r="1282" spans="19:19" x14ac:dyDescent="0.25">
      <c r="S1282" s="11"/>
    </row>
    <row r="1283" spans="19:19" x14ac:dyDescent="0.25">
      <c r="S1283" s="11"/>
    </row>
    <row r="1284" spans="19:19" x14ac:dyDescent="0.25">
      <c r="S1284" s="11"/>
    </row>
    <row r="1285" spans="19:19" x14ac:dyDescent="0.25">
      <c r="S1285" s="11"/>
    </row>
    <row r="1286" spans="19:19" x14ac:dyDescent="0.25">
      <c r="S1286" s="11"/>
    </row>
    <row r="1287" spans="19:19" x14ac:dyDescent="0.25">
      <c r="S1287" s="11"/>
    </row>
    <row r="1288" spans="19:19" x14ac:dyDescent="0.25">
      <c r="S1288" s="11"/>
    </row>
    <row r="1289" spans="19:19" x14ac:dyDescent="0.25">
      <c r="S1289" s="11"/>
    </row>
    <row r="1290" spans="19:19" x14ac:dyDescent="0.25">
      <c r="S1290" s="11"/>
    </row>
    <row r="1291" spans="19:19" x14ac:dyDescent="0.25">
      <c r="S1291" s="11"/>
    </row>
    <row r="1292" spans="19:19" x14ac:dyDescent="0.25">
      <c r="S1292" s="11"/>
    </row>
    <row r="1293" spans="19:19" x14ac:dyDescent="0.25">
      <c r="S1293" s="11"/>
    </row>
    <row r="1294" spans="19:19" x14ac:dyDescent="0.25">
      <c r="S1294" s="11"/>
    </row>
    <row r="1295" spans="19:19" x14ac:dyDescent="0.25">
      <c r="S1295" s="11"/>
    </row>
    <row r="1296" spans="19:19" x14ac:dyDescent="0.25">
      <c r="S1296" s="11"/>
    </row>
    <row r="1297" spans="19:19" x14ac:dyDescent="0.25">
      <c r="S1297" s="11"/>
    </row>
    <row r="1298" spans="19:19" x14ac:dyDescent="0.25">
      <c r="S1298" s="11"/>
    </row>
    <row r="1299" spans="19:19" x14ac:dyDescent="0.25">
      <c r="S1299" s="11"/>
    </row>
    <row r="1300" spans="19:19" x14ac:dyDescent="0.25">
      <c r="S1300" s="11"/>
    </row>
    <row r="1301" spans="19:19" x14ac:dyDescent="0.25">
      <c r="S1301" s="11"/>
    </row>
    <row r="1302" spans="19:19" x14ac:dyDescent="0.25">
      <c r="S1302" s="11"/>
    </row>
    <row r="1303" spans="19:19" x14ac:dyDescent="0.25">
      <c r="S1303" s="11"/>
    </row>
    <row r="1304" spans="19:19" x14ac:dyDescent="0.25">
      <c r="S1304" s="11"/>
    </row>
    <row r="1305" spans="19:19" x14ac:dyDescent="0.25">
      <c r="S1305" s="11"/>
    </row>
    <row r="1306" spans="19:19" x14ac:dyDescent="0.25">
      <c r="S1306" s="11"/>
    </row>
    <row r="1307" spans="19:19" x14ac:dyDescent="0.25">
      <c r="S1307" s="11"/>
    </row>
    <row r="1308" spans="19:19" x14ac:dyDescent="0.25">
      <c r="S1308" s="11"/>
    </row>
    <row r="1309" spans="19:19" x14ac:dyDescent="0.25">
      <c r="S1309" s="11"/>
    </row>
    <row r="1310" spans="19:19" x14ac:dyDescent="0.25">
      <c r="S1310" s="11"/>
    </row>
    <row r="1311" spans="19:19" x14ac:dyDescent="0.25">
      <c r="S1311" s="11"/>
    </row>
    <row r="1312" spans="19:19" x14ac:dyDescent="0.25">
      <c r="S1312" s="11"/>
    </row>
    <row r="1313" spans="19:19" x14ac:dyDescent="0.25">
      <c r="S1313" s="11"/>
    </row>
    <row r="1314" spans="19:19" x14ac:dyDescent="0.25">
      <c r="S1314" s="11"/>
    </row>
    <row r="1315" spans="19:19" x14ac:dyDescent="0.25">
      <c r="S1315" s="11"/>
    </row>
    <row r="1316" spans="19:19" x14ac:dyDescent="0.25">
      <c r="S1316" s="11"/>
    </row>
    <row r="1317" spans="19:19" x14ac:dyDescent="0.25">
      <c r="S1317" s="11"/>
    </row>
    <row r="1318" spans="19:19" x14ac:dyDescent="0.25">
      <c r="S1318" s="11"/>
    </row>
    <row r="1319" spans="19:19" x14ac:dyDescent="0.25">
      <c r="S1319" s="11"/>
    </row>
    <row r="1320" spans="19:19" x14ac:dyDescent="0.25">
      <c r="S1320" s="11"/>
    </row>
    <row r="1321" spans="19:19" x14ac:dyDescent="0.25">
      <c r="S1321" s="11"/>
    </row>
    <row r="1322" spans="19:19" x14ac:dyDescent="0.25">
      <c r="S1322" s="11"/>
    </row>
    <row r="1323" spans="19:19" x14ac:dyDescent="0.25">
      <c r="S1323" s="11"/>
    </row>
    <row r="1324" spans="19:19" x14ac:dyDescent="0.25">
      <c r="S1324" s="11"/>
    </row>
    <row r="1325" spans="19:19" x14ac:dyDescent="0.25">
      <c r="S1325" s="11"/>
    </row>
    <row r="1326" spans="19:19" x14ac:dyDescent="0.25">
      <c r="S1326" s="11"/>
    </row>
    <row r="1327" spans="19:19" x14ac:dyDescent="0.25">
      <c r="S1327" s="11"/>
    </row>
    <row r="1328" spans="19:19" x14ac:dyDescent="0.25">
      <c r="S1328" s="11"/>
    </row>
    <row r="1329" spans="19:19" x14ac:dyDescent="0.25">
      <c r="S1329" s="11"/>
    </row>
    <row r="1330" spans="19:19" x14ac:dyDescent="0.25">
      <c r="S1330" s="11"/>
    </row>
    <row r="1331" spans="19:19" x14ac:dyDescent="0.25">
      <c r="S1331" s="11"/>
    </row>
    <row r="1332" spans="19:19" x14ac:dyDescent="0.25">
      <c r="S1332" s="11"/>
    </row>
    <row r="1333" spans="19:19" x14ac:dyDescent="0.25">
      <c r="S1333" s="11"/>
    </row>
    <row r="1334" spans="19:19" x14ac:dyDescent="0.25">
      <c r="S1334" s="11"/>
    </row>
    <row r="1335" spans="19:19" x14ac:dyDescent="0.25">
      <c r="S1335" s="11"/>
    </row>
    <row r="1336" spans="19:19" x14ac:dyDescent="0.25">
      <c r="S1336" s="11"/>
    </row>
    <row r="1337" spans="19:19" x14ac:dyDescent="0.25">
      <c r="S1337" s="11"/>
    </row>
    <row r="1338" spans="19:19" x14ac:dyDescent="0.25">
      <c r="S1338" s="11"/>
    </row>
    <row r="1339" spans="19:19" x14ac:dyDescent="0.25">
      <c r="S1339" s="11"/>
    </row>
    <row r="1340" spans="19:19" x14ac:dyDescent="0.25">
      <c r="S1340" s="11"/>
    </row>
    <row r="1341" spans="19:19" x14ac:dyDescent="0.25">
      <c r="S1341" s="11"/>
    </row>
    <row r="1342" spans="19:19" x14ac:dyDescent="0.25">
      <c r="S1342" s="11"/>
    </row>
    <row r="1343" spans="19:19" x14ac:dyDescent="0.25">
      <c r="S1343" s="11"/>
    </row>
    <row r="1344" spans="19:19" x14ac:dyDescent="0.25">
      <c r="S1344" s="11"/>
    </row>
    <row r="1345" spans="19:19" x14ac:dyDescent="0.25">
      <c r="S1345" s="11"/>
    </row>
    <row r="1346" spans="19:19" x14ac:dyDescent="0.25">
      <c r="S1346" s="11"/>
    </row>
    <row r="1347" spans="19:19" x14ac:dyDescent="0.25">
      <c r="S1347" s="11"/>
    </row>
    <row r="1348" spans="19:19" x14ac:dyDescent="0.25">
      <c r="S1348" s="11"/>
    </row>
    <row r="1349" spans="19:19" x14ac:dyDescent="0.25">
      <c r="S1349" s="11"/>
    </row>
    <row r="1350" spans="19:19" x14ac:dyDescent="0.25">
      <c r="S1350" s="11"/>
    </row>
    <row r="1351" spans="19:19" x14ac:dyDescent="0.25">
      <c r="S1351" s="11"/>
    </row>
    <row r="1352" spans="19:19" x14ac:dyDescent="0.25">
      <c r="S1352" s="11"/>
    </row>
    <row r="1353" spans="19:19" x14ac:dyDescent="0.25">
      <c r="S1353" s="11"/>
    </row>
    <row r="1354" spans="19:19" x14ac:dyDescent="0.25">
      <c r="S1354" s="11"/>
    </row>
    <row r="1355" spans="19:19" x14ac:dyDescent="0.25">
      <c r="S1355" s="11"/>
    </row>
    <row r="1356" spans="19:19" x14ac:dyDescent="0.25">
      <c r="S1356" s="11"/>
    </row>
    <row r="1357" spans="19:19" x14ac:dyDescent="0.25">
      <c r="S1357" s="11"/>
    </row>
    <row r="1358" spans="19:19" x14ac:dyDescent="0.25">
      <c r="S1358" s="11"/>
    </row>
    <row r="1359" spans="19:19" x14ac:dyDescent="0.25">
      <c r="S1359" s="11"/>
    </row>
    <row r="1360" spans="19:19" x14ac:dyDescent="0.25">
      <c r="S1360" s="11"/>
    </row>
    <row r="1361" spans="19:19" x14ac:dyDescent="0.25">
      <c r="S1361" s="11"/>
    </row>
    <row r="1362" spans="19:19" x14ac:dyDescent="0.25">
      <c r="S1362" s="11"/>
    </row>
    <row r="1363" spans="19:19" x14ac:dyDescent="0.25">
      <c r="S1363" s="11"/>
    </row>
    <row r="1364" spans="19:19" x14ac:dyDescent="0.25">
      <c r="S1364" s="11"/>
    </row>
    <row r="1365" spans="19:19" x14ac:dyDescent="0.25">
      <c r="S1365" s="11"/>
    </row>
    <row r="1366" spans="19:19" x14ac:dyDescent="0.25">
      <c r="S1366" s="11"/>
    </row>
    <row r="1367" spans="19:19" x14ac:dyDescent="0.25">
      <c r="S1367" s="11"/>
    </row>
    <row r="1368" spans="19:19" x14ac:dyDescent="0.25">
      <c r="S1368" s="11"/>
    </row>
    <row r="1369" spans="19:19" x14ac:dyDescent="0.25">
      <c r="S1369" s="11"/>
    </row>
    <row r="1370" spans="19:19" x14ac:dyDescent="0.25">
      <c r="S1370" s="11"/>
    </row>
    <row r="1371" spans="19:19" x14ac:dyDescent="0.25">
      <c r="S1371" s="11"/>
    </row>
    <row r="1372" spans="19:19" x14ac:dyDescent="0.25">
      <c r="S1372" s="11"/>
    </row>
    <row r="1373" spans="19:19" x14ac:dyDescent="0.25">
      <c r="S1373" s="11"/>
    </row>
    <row r="1374" spans="19:19" x14ac:dyDescent="0.25">
      <c r="S1374" s="11"/>
    </row>
    <row r="1375" spans="19:19" x14ac:dyDescent="0.25">
      <c r="S1375" s="11"/>
    </row>
    <row r="1376" spans="19:19" x14ac:dyDescent="0.25">
      <c r="S1376" s="11"/>
    </row>
    <row r="1377" spans="19:19" x14ac:dyDescent="0.25">
      <c r="S1377" s="11"/>
    </row>
    <row r="1378" spans="19:19" x14ac:dyDescent="0.25">
      <c r="S1378" s="11"/>
    </row>
    <row r="1379" spans="19:19" x14ac:dyDescent="0.25">
      <c r="S1379" s="11"/>
    </row>
    <row r="1380" spans="19:19" x14ac:dyDescent="0.25">
      <c r="S1380" s="11"/>
    </row>
    <row r="1381" spans="19:19" x14ac:dyDescent="0.25">
      <c r="S1381" s="11"/>
    </row>
    <row r="1382" spans="19:19" x14ac:dyDescent="0.25">
      <c r="S1382" s="11"/>
    </row>
    <row r="1383" spans="19:19" x14ac:dyDescent="0.25">
      <c r="S1383" s="11"/>
    </row>
    <row r="1384" spans="19:19" x14ac:dyDescent="0.25">
      <c r="S1384" s="11"/>
    </row>
    <row r="1385" spans="19:19" x14ac:dyDescent="0.25">
      <c r="S1385" s="11"/>
    </row>
    <row r="1386" spans="19:19" x14ac:dyDescent="0.25">
      <c r="S1386" s="11"/>
    </row>
    <row r="1387" spans="19:19" x14ac:dyDescent="0.25">
      <c r="S1387" s="11"/>
    </row>
    <row r="1388" spans="19:19" x14ac:dyDescent="0.25">
      <c r="S1388" s="11"/>
    </row>
    <row r="1389" spans="19:19" x14ac:dyDescent="0.25">
      <c r="S1389" s="11"/>
    </row>
    <row r="1390" spans="19:19" x14ac:dyDescent="0.25">
      <c r="S1390" s="11"/>
    </row>
    <row r="1391" spans="19:19" x14ac:dyDescent="0.25">
      <c r="S1391" s="11"/>
    </row>
    <row r="1392" spans="19:19" x14ac:dyDescent="0.25">
      <c r="S1392" s="11"/>
    </row>
    <row r="1393" spans="19:19" x14ac:dyDescent="0.25">
      <c r="S1393" s="11"/>
    </row>
    <row r="1394" spans="19:19" x14ac:dyDescent="0.25">
      <c r="S1394" s="11"/>
    </row>
    <row r="1395" spans="19:19" x14ac:dyDescent="0.25">
      <c r="S1395" s="11"/>
    </row>
    <row r="1396" spans="19:19" x14ac:dyDescent="0.25">
      <c r="S1396" s="11"/>
    </row>
    <row r="1397" spans="19:19" x14ac:dyDescent="0.25">
      <c r="S1397" s="11"/>
    </row>
    <row r="1398" spans="19:19" x14ac:dyDescent="0.25">
      <c r="S1398" s="11"/>
    </row>
    <row r="1399" spans="19:19" x14ac:dyDescent="0.25">
      <c r="S1399" s="11"/>
    </row>
    <row r="1400" spans="19:19" x14ac:dyDescent="0.25">
      <c r="S1400" s="11"/>
    </row>
    <row r="1401" spans="19:19" x14ac:dyDescent="0.25">
      <c r="S1401" s="11"/>
    </row>
    <row r="1402" spans="19:19" x14ac:dyDescent="0.25">
      <c r="S1402" s="11"/>
    </row>
    <row r="1403" spans="19:19" x14ac:dyDescent="0.25">
      <c r="S1403" s="11"/>
    </row>
    <row r="1404" spans="19:19" x14ac:dyDescent="0.25">
      <c r="S1404" s="11"/>
    </row>
    <row r="1405" spans="19:19" x14ac:dyDescent="0.25">
      <c r="S1405" s="11"/>
    </row>
    <row r="1406" spans="19:19" x14ac:dyDescent="0.25">
      <c r="S1406" s="11"/>
    </row>
    <row r="1407" spans="19:19" x14ac:dyDescent="0.25">
      <c r="S1407" s="11"/>
    </row>
    <row r="1408" spans="19:19" x14ac:dyDescent="0.25">
      <c r="S1408" s="11"/>
    </row>
    <row r="1409" spans="19:19" x14ac:dyDescent="0.25">
      <c r="S1409" s="11"/>
    </row>
    <row r="1410" spans="19:19" x14ac:dyDescent="0.25">
      <c r="S1410" s="11"/>
    </row>
    <row r="1411" spans="19:19" x14ac:dyDescent="0.25">
      <c r="S1411" s="11"/>
    </row>
    <row r="1412" spans="19:19" x14ac:dyDescent="0.25">
      <c r="S1412" s="11"/>
    </row>
    <row r="1413" spans="19:19" x14ac:dyDescent="0.25">
      <c r="S1413" s="11"/>
    </row>
    <row r="1414" spans="19:19" x14ac:dyDescent="0.25">
      <c r="S1414" s="11"/>
    </row>
    <row r="1415" spans="19:19" x14ac:dyDescent="0.25">
      <c r="S1415" s="11"/>
    </row>
    <row r="1416" spans="19:19" x14ac:dyDescent="0.25">
      <c r="S1416" s="11"/>
    </row>
    <row r="1417" spans="19:19" x14ac:dyDescent="0.25">
      <c r="S1417" s="11"/>
    </row>
    <row r="1418" spans="19:19" x14ac:dyDescent="0.25">
      <c r="S1418" s="11"/>
    </row>
    <row r="1419" spans="19:19" x14ac:dyDescent="0.25">
      <c r="S1419" s="11"/>
    </row>
    <row r="1420" spans="19:19" x14ac:dyDescent="0.25">
      <c r="S1420" s="11"/>
    </row>
    <row r="1421" spans="19:19" x14ac:dyDescent="0.25">
      <c r="S1421" s="11"/>
    </row>
    <row r="1422" spans="19:19" x14ac:dyDescent="0.25">
      <c r="S1422" s="11"/>
    </row>
    <row r="1423" spans="19:19" x14ac:dyDescent="0.25">
      <c r="S1423" s="11"/>
    </row>
    <row r="1424" spans="19:19" x14ac:dyDescent="0.25">
      <c r="S1424" s="11"/>
    </row>
    <row r="1425" spans="19:19" x14ac:dyDescent="0.25">
      <c r="S1425" s="11"/>
    </row>
    <row r="1426" spans="19:19" x14ac:dyDescent="0.25">
      <c r="S1426" s="11"/>
    </row>
    <row r="1427" spans="19:19" x14ac:dyDescent="0.25">
      <c r="S1427" s="11"/>
    </row>
    <row r="1428" spans="19:19" x14ac:dyDescent="0.25">
      <c r="S1428" s="11"/>
    </row>
    <row r="1429" spans="19:19" x14ac:dyDescent="0.25">
      <c r="S1429" s="11"/>
    </row>
    <row r="1430" spans="19:19" x14ac:dyDescent="0.25">
      <c r="S1430" s="11"/>
    </row>
    <row r="1431" spans="19:19" x14ac:dyDescent="0.25">
      <c r="S1431" s="11"/>
    </row>
    <row r="1432" spans="19:19" x14ac:dyDescent="0.25">
      <c r="S1432" s="11"/>
    </row>
    <row r="1433" spans="19:19" x14ac:dyDescent="0.25">
      <c r="S1433" s="11"/>
    </row>
    <row r="1434" spans="19:19" x14ac:dyDescent="0.25">
      <c r="S1434" s="11"/>
    </row>
    <row r="1435" spans="19:19" x14ac:dyDescent="0.25">
      <c r="S1435" s="11"/>
    </row>
    <row r="1436" spans="19:19" x14ac:dyDescent="0.25">
      <c r="S1436" s="11"/>
    </row>
    <row r="1437" spans="19:19" x14ac:dyDescent="0.25">
      <c r="S1437" s="11"/>
    </row>
    <row r="1438" spans="19:19" x14ac:dyDescent="0.25">
      <c r="S1438" s="11"/>
    </row>
    <row r="1439" spans="19:19" x14ac:dyDescent="0.25">
      <c r="S1439" s="11"/>
    </row>
    <row r="1440" spans="19:19" x14ac:dyDescent="0.25">
      <c r="S1440" s="11"/>
    </row>
    <row r="1441" spans="19:19" x14ac:dyDescent="0.25">
      <c r="S1441" s="11"/>
    </row>
    <row r="1442" spans="19:19" x14ac:dyDescent="0.25">
      <c r="S1442" s="11"/>
    </row>
    <row r="1443" spans="19:19" x14ac:dyDescent="0.25">
      <c r="S1443" s="11"/>
    </row>
    <row r="1444" spans="19:19" x14ac:dyDescent="0.25">
      <c r="S1444" s="11"/>
    </row>
    <row r="1445" spans="19:19" x14ac:dyDescent="0.25">
      <c r="S1445" s="11"/>
    </row>
    <row r="1446" spans="19:19" x14ac:dyDescent="0.25">
      <c r="S1446" s="11"/>
    </row>
    <row r="1447" spans="19:19" x14ac:dyDescent="0.25">
      <c r="S1447" s="11"/>
    </row>
    <row r="1448" spans="19:19" x14ac:dyDescent="0.25">
      <c r="S1448" s="11"/>
    </row>
    <row r="1449" spans="19:19" x14ac:dyDescent="0.25">
      <c r="S1449" s="11"/>
    </row>
    <row r="1450" spans="19:19" x14ac:dyDescent="0.25">
      <c r="S1450" s="11"/>
    </row>
    <row r="1451" spans="19:19" x14ac:dyDescent="0.25">
      <c r="S1451" s="11"/>
    </row>
    <row r="1452" spans="19:19" x14ac:dyDescent="0.25">
      <c r="S1452" s="11"/>
    </row>
    <row r="1453" spans="19:19" x14ac:dyDescent="0.25">
      <c r="S1453" s="11"/>
    </row>
    <row r="1454" spans="19:19" x14ac:dyDescent="0.25">
      <c r="S1454" s="11"/>
    </row>
    <row r="1455" spans="19:19" x14ac:dyDescent="0.25">
      <c r="S1455" s="11"/>
    </row>
    <row r="1456" spans="19:19" x14ac:dyDescent="0.25">
      <c r="S1456" s="11"/>
    </row>
    <row r="1457" spans="19:19" x14ac:dyDescent="0.25">
      <c r="S1457" s="11"/>
    </row>
    <row r="1458" spans="19:19" x14ac:dyDescent="0.25">
      <c r="S1458" s="11"/>
    </row>
    <row r="1459" spans="19:19" x14ac:dyDescent="0.25">
      <c r="S1459" s="11"/>
    </row>
    <row r="1460" spans="19:19" x14ac:dyDescent="0.25">
      <c r="S1460" s="11"/>
    </row>
    <row r="1461" spans="19:19" x14ac:dyDescent="0.25">
      <c r="S1461" s="11"/>
    </row>
    <row r="1462" spans="19:19" x14ac:dyDescent="0.25">
      <c r="S1462" s="11"/>
    </row>
    <row r="1463" spans="19:19" x14ac:dyDescent="0.25">
      <c r="S1463" s="11"/>
    </row>
    <row r="1464" spans="19:19" x14ac:dyDescent="0.25">
      <c r="S1464" s="11"/>
    </row>
    <row r="1465" spans="19:19" x14ac:dyDescent="0.25">
      <c r="S1465" s="11"/>
    </row>
    <row r="1466" spans="19:19" x14ac:dyDescent="0.25">
      <c r="S1466" s="11"/>
    </row>
    <row r="1467" spans="19:19" x14ac:dyDescent="0.25">
      <c r="S1467" s="11"/>
    </row>
    <row r="1468" spans="19:19" x14ac:dyDescent="0.25">
      <c r="S1468" s="11"/>
    </row>
    <row r="1469" spans="19:19" x14ac:dyDescent="0.25">
      <c r="S1469" s="11"/>
    </row>
    <row r="1470" spans="19:19" x14ac:dyDescent="0.25">
      <c r="S1470" s="11"/>
    </row>
    <row r="1471" spans="19:19" x14ac:dyDescent="0.25">
      <c r="S1471" s="11"/>
    </row>
    <row r="1472" spans="19:19" x14ac:dyDescent="0.25">
      <c r="S1472" s="11"/>
    </row>
    <row r="1473" spans="19:19" x14ac:dyDescent="0.25">
      <c r="S1473" s="11"/>
    </row>
    <row r="1474" spans="19:19" x14ac:dyDescent="0.25">
      <c r="S1474" s="11"/>
    </row>
    <row r="1475" spans="19:19" x14ac:dyDescent="0.25">
      <c r="S1475" s="11"/>
    </row>
    <row r="1476" spans="19:19" x14ac:dyDescent="0.25">
      <c r="S1476" s="11"/>
    </row>
    <row r="1477" spans="19:19" x14ac:dyDescent="0.25">
      <c r="S1477" s="11"/>
    </row>
    <row r="1478" spans="19:19" x14ac:dyDescent="0.25">
      <c r="S1478" s="11"/>
    </row>
    <row r="1479" spans="19:19" x14ac:dyDescent="0.25">
      <c r="S1479" s="11"/>
    </row>
    <row r="1480" spans="19:19" x14ac:dyDescent="0.25">
      <c r="S1480" s="11"/>
    </row>
    <row r="1481" spans="19:19" x14ac:dyDescent="0.25">
      <c r="S1481" s="11"/>
    </row>
    <row r="1482" spans="19:19" x14ac:dyDescent="0.25">
      <c r="S1482" s="11"/>
    </row>
    <row r="1483" spans="19:19" x14ac:dyDescent="0.25">
      <c r="S1483" s="11"/>
    </row>
    <row r="1484" spans="19:19" x14ac:dyDescent="0.25">
      <c r="S1484" s="11"/>
    </row>
    <row r="1485" spans="19:19" x14ac:dyDescent="0.25">
      <c r="S1485" s="11"/>
    </row>
    <row r="1486" spans="19:19" x14ac:dyDescent="0.25">
      <c r="S1486" s="11"/>
    </row>
    <row r="1487" spans="19:19" x14ac:dyDescent="0.25">
      <c r="S1487" s="11"/>
    </row>
    <row r="1488" spans="19:19" x14ac:dyDescent="0.25">
      <c r="S1488" s="11"/>
    </row>
    <row r="1489" spans="19:19" x14ac:dyDescent="0.25">
      <c r="S1489" s="11"/>
    </row>
    <row r="1490" spans="19:19" x14ac:dyDescent="0.25">
      <c r="S1490" s="11"/>
    </row>
    <row r="1491" spans="19:19" x14ac:dyDescent="0.25">
      <c r="S1491" s="11"/>
    </row>
    <row r="1492" spans="19:19" x14ac:dyDescent="0.25">
      <c r="S1492" s="11"/>
    </row>
    <row r="1493" spans="19:19" x14ac:dyDescent="0.25">
      <c r="S1493" s="11"/>
    </row>
    <row r="1494" spans="19:19" x14ac:dyDescent="0.25">
      <c r="S1494" s="11"/>
    </row>
    <row r="1495" spans="19:19" x14ac:dyDescent="0.25">
      <c r="S1495" s="11"/>
    </row>
    <row r="1496" spans="19:19" x14ac:dyDescent="0.25">
      <c r="S1496" s="11"/>
    </row>
    <row r="1497" spans="19:19" x14ac:dyDescent="0.25">
      <c r="S1497" s="11"/>
    </row>
    <row r="1498" spans="19:19" x14ac:dyDescent="0.25">
      <c r="S1498" s="11"/>
    </row>
    <row r="1499" spans="19:19" x14ac:dyDescent="0.25">
      <c r="S1499" s="11"/>
    </row>
    <row r="1500" spans="19:19" x14ac:dyDescent="0.25">
      <c r="S1500" s="11"/>
    </row>
    <row r="1501" spans="19:19" x14ac:dyDescent="0.25">
      <c r="S1501" s="11"/>
    </row>
    <row r="1502" spans="19:19" x14ac:dyDescent="0.25">
      <c r="S1502" s="11"/>
    </row>
    <row r="1503" spans="19:19" x14ac:dyDescent="0.25">
      <c r="S1503" s="11"/>
    </row>
    <row r="1504" spans="19:19" x14ac:dyDescent="0.25">
      <c r="S1504" s="11"/>
    </row>
    <row r="1505" spans="19:19" x14ac:dyDescent="0.25">
      <c r="S1505" s="11"/>
    </row>
    <row r="1506" spans="19:19" x14ac:dyDescent="0.25">
      <c r="S1506" s="11"/>
    </row>
    <row r="1507" spans="19:19" x14ac:dyDescent="0.25">
      <c r="S1507" s="11"/>
    </row>
    <row r="1508" spans="19:19" x14ac:dyDescent="0.25">
      <c r="S1508" s="11"/>
    </row>
    <row r="1509" spans="19:19" x14ac:dyDescent="0.25">
      <c r="S1509" s="11"/>
    </row>
    <row r="1510" spans="19:19" x14ac:dyDescent="0.25">
      <c r="S1510" s="11"/>
    </row>
    <row r="1511" spans="19:19" x14ac:dyDescent="0.25">
      <c r="S1511" s="11"/>
    </row>
    <row r="1512" spans="19:19" x14ac:dyDescent="0.25">
      <c r="S1512" s="11"/>
    </row>
    <row r="1513" spans="19:19" x14ac:dyDescent="0.25">
      <c r="S1513" s="11"/>
    </row>
    <row r="1514" spans="19:19" x14ac:dyDescent="0.25">
      <c r="S1514" s="11"/>
    </row>
    <row r="1515" spans="19:19" x14ac:dyDescent="0.25">
      <c r="S1515" s="11"/>
    </row>
    <row r="1516" spans="19:19" x14ac:dyDescent="0.25">
      <c r="S1516" s="11"/>
    </row>
    <row r="1517" spans="19:19" x14ac:dyDescent="0.25">
      <c r="S1517" s="11"/>
    </row>
    <row r="1518" spans="19:19" x14ac:dyDescent="0.25">
      <c r="S1518" s="11"/>
    </row>
    <row r="1519" spans="19:19" x14ac:dyDescent="0.25">
      <c r="S1519" s="11"/>
    </row>
    <row r="1520" spans="19:19" x14ac:dyDescent="0.25">
      <c r="S1520" s="11"/>
    </row>
    <row r="1521" spans="19:19" x14ac:dyDescent="0.25">
      <c r="S1521" s="11"/>
    </row>
    <row r="1522" spans="19:19" x14ac:dyDescent="0.25">
      <c r="S1522" s="11"/>
    </row>
    <row r="1523" spans="19:19" x14ac:dyDescent="0.25">
      <c r="S1523" s="11"/>
    </row>
    <row r="1524" spans="19:19" x14ac:dyDescent="0.25">
      <c r="S1524" s="11"/>
    </row>
    <row r="1525" spans="19:19" x14ac:dyDescent="0.25">
      <c r="S1525" s="11"/>
    </row>
    <row r="1526" spans="19:19" x14ac:dyDescent="0.25">
      <c r="S1526" s="11"/>
    </row>
    <row r="1527" spans="19:19" x14ac:dyDescent="0.25">
      <c r="S1527" s="11"/>
    </row>
    <row r="1528" spans="19:19" x14ac:dyDescent="0.25">
      <c r="S1528" s="11"/>
    </row>
    <row r="1529" spans="19:19" x14ac:dyDescent="0.25">
      <c r="S1529" s="11"/>
    </row>
    <row r="1530" spans="19:19" x14ac:dyDescent="0.25">
      <c r="S1530" s="11"/>
    </row>
    <row r="1531" spans="19:19" x14ac:dyDescent="0.25">
      <c r="S1531" s="11"/>
    </row>
    <row r="1532" spans="19:19" x14ac:dyDescent="0.25">
      <c r="S1532" s="11"/>
    </row>
    <row r="1533" spans="19:19" x14ac:dyDescent="0.25">
      <c r="S1533" s="11"/>
    </row>
    <row r="1534" spans="19:19" x14ac:dyDescent="0.25">
      <c r="S1534" s="11"/>
    </row>
    <row r="1535" spans="19:19" x14ac:dyDescent="0.25">
      <c r="S1535" s="11"/>
    </row>
    <row r="1536" spans="19:19" x14ac:dyDescent="0.25">
      <c r="S1536" s="11"/>
    </row>
    <row r="1537" spans="19:19" x14ac:dyDescent="0.25">
      <c r="S1537" s="11"/>
    </row>
    <row r="1538" spans="19:19" x14ac:dyDescent="0.25">
      <c r="S1538" s="11"/>
    </row>
    <row r="1539" spans="19:19" x14ac:dyDescent="0.25">
      <c r="S1539" s="11"/>
    </row>
    <row r="1540" spans="19:19" x14ac:dyDescent="0.25">
      <c r="S1540" s="11"/>
    </row>
    <row r="1541" spans="19:19" x14ac:dyDescent="0.25">
      <c r="S1541" s="11"/>
    </row>
    <row r="1542" spans="19:19" x14ac:dyDescent="0.25">
      <c r="S1542" s="11"/>
    </row>
    <row r="1543" spans="19:19" x14ac:dyDescent="0.25">
      <c r="S1543" s="11"/>
    </row>
    <row r="1544" spans="19:19" x14ac:dyDescent="0.25">
      <c r="S1544" s="11"/>
    </row>
    <row r="1545" spans="19:19" x14ac:dyDescent="0.25">
      <c r="S1545" s="11"/>
    </row>
    <row r="1546" spans="19:19" x14ac:dyDescent="0.25">
      <c r="S1546" s="11"/>
    </row>
    <row r="1547" spans="19:19" x14ac:dyDescent="0.25">
      <c r="S1547" s="11"/>
    </row>
    <row r="1548" spans="19:19" x14ac:dyDescent="0.25">
      <c r="S1548" s="11"/>
    </row>
    <row r="1549" spans="19:19" x14ac:dyDescent="0.25">
      <c r="S1549" s="11"/>
    </row>
    <row r="1550" spans="19:19" x14ac:dyDescent="0.25">
      <c r="S1550" s="11"/>
    </row>
    <row r="1551" spans="19:19" x14ac:dyDescent="0.25">
      <c r="S1551" s="11"/>
    </row>
    <row r="1552" spans="19:19" x14ac:dyDescent="0.25">
      <c r="S1552" s="11"/>
    </row>
    <row r="1553" spans="19:19" x14ac:dyDescent="0.25">
      <c r="S1553" s="11"/>
    </row>
    <row r="1554" spans="19:19" x14ac:dyDescent="0.25">
      <c r="S1554" s="11"/>
    </row>
    <row r="1555" spans="19:19" x14ac:dyDescent="0.25">
      <c r="S1555" s="11"/>
    </row>
    <row r="1556" spans="19:19" x14ac:dyDescent="0.25">
      <c r="S1556" s="11"/>
    </row>
    <row r="1557" spans="19:19" x14ac:dyDescent="0.25">
      <c r="S1557" s="11"/>
    </row>
    <row r="1558" spans="19:19" x14ac:dyDescent="0.25">
      <c r="S1558" s="11"/>
    </row>
    <row r="1559" spans="19:19" x14ac:dyDescent="0.25">
      <c r="S1559" s="11"/>
    </row>
    <row r="1560" spans="19:19" x14ac:dyDescent="0.25">
      <c r="S1560" s="11"/>
    </row>
    <row r="1561" spans="19:19" x14ac:dyDescent="0.25">
      <c r="S1561" s="11"/>
    </row>
    <row r="1562" spans="19:19" x14ac:dyDescent="0.25">
      <c r="S1562" s="11"/>
    </row>
    <row r="1563" spans="19:19" x14ac:dyDescent="0.25">
      <c r="S1563" s="11"/>
    </row>
    <row r="1564" spans="19:19" x14ac:dyDescent="0.25">
      <c r="S1564" s="11"/>
    </row>
    <row r="1565" spans="19:19" x14ac:dyDescent="0.25">
      <c r="S1565" s="11"/>
    </row>
    <row r="1566" spans="19:19" x14ac:dyDescent="0.25">
      <c r="S1566" s="11"/>
    </row>
    <row r="1567" spans="19:19" x14ac:dyDescent="0.25">
      <c r="S1567" s="11"/>
    </row>
    <row r="1568" spans="19:19" x14ac:dyDescent="0.25">
      <c r="S1568" s="11"/>
    </row>
    <row r="1569" spans="19:19" x14ac:dyDescent="0.25">
      <c r="S1569" s="11"/>
    </row>
    <row r="1570" spans="19:19" x14ac:dyDescent="0.25">
      <c r="S1570" s="11"/>
    </row>
    <row r="1571" spans="19:19" x14ac:dyDescent="0.25">
      <c r="S1571" s="11"/>
    </row>
    <row r="1572" spans="19:19" x14ac:dyDescent="0.25">
      <c r="S1572" s="11"/>
    </row>
    <row r="1573" spans="19:19" x14ac:dyDescent="0.25">
      <c r="S1573" s="11"/>
    </row>
    <row r="1574" spans="19:19" x14ac:dyDescent="0.25">
      <c r="S1574" s="11"/>
    </row>
    <row r="1575" spans="19:19" x14ac:dyDescent="0.25">
      <c r="S1575" s="11"/>
    </row>
    <row r="1576" spans="19:19" x14ac:dyDescent="0.25">
      <c r="S1576" s="11"/>
    </row>
    <row r="1577" spans="19:19" x14ac:dyDescent="0.25">
      <c r="S1577" s="11"/>
    </row>
    <row r="1578" spans="19:19" x14ac:dyDescent="0.25">
      <c r="S1578" s="11"/>
    </row>
    <row r="1579" spans="19:19" x14ac:dyDescent="0.25">
      <c r="S1579" s="11"/>
    </row>
    <row r="1580" spans="19:19" x14ac:dyDescent="0.25">
      <c r="S1580" s="11"/>
    </row>
    <row r="1581" spans="19:19" x14ac:dyDescent="0.25">
      <c r="S1581" s="11"/>
    </row>
    <row r="1582" spans="19:19" x14ac:dyDescent="0.25">
      <c r="S1582" s="11"/>
    </row>
    <row r="1583" spans="19:19" x14ac:dyDescent="0.25">
      <c r="S1583" s="11"/>
    </row>
    <row r="1584" spans="19:19" x14ac:dyDescent="0.25">
      <c r="S1584" s="11"/>
    </row>
    <row r="1585" spans="19:19" x14ac:dyDescent="0.25">
      <c r="S1585" s="11"/>
    </row>
    <row r="1586" spans="19:19" x14ac:dyDescent="0.25">
      <c r="S1586" s="11"/>
    </row>
    <row r="1587" spans="19:19" x14ac:dyDescent="0.25">
      <c r="S1587" s="11"/>
    </row>
    <row r="1588" spans="19:19" x14ac:dyDescent="0.25">
      <c r="S1588" s="11"/>
    </row>
    <row r="1589" spans="19:19" x14ac:dyDescent="0.25">
      <c r="S1589" s="11"/>
    </row>
    <row r="1590" spans="19:19" x14ac:dyDescent="0.25">
      <c r="S1590" s="11"/>
    </row>
    <row r="1591" spans="19:19" x14ac:dyDescent="0.25">
      <c r="S1591" s="11"/>
    </row>
    <row r="1592" spans="19:19" x14ac:dyDescent="0.25">
      <c r="S1592" s="11"/>
    </row>
    <row r="1593" spans="19:19" x14ac:dyDescent="0.25">
      <c r="S1593" s="11"/>
    </row>
    <row r="1594" spans="19:19" x14ac:dyDescent="0.25">
      <c r="S1594" s="11"/>
    </row>
    <row r="1595" spans="19:19" x14ac:dyDescent="0.25">
      <c r="S1595" s="11"/>
    </row>
    <row r="1596" spans="19:19" x14ac:dyDescent="0.25">
      <c r="S1596" s="11"/>
    </row>
    <row r="1597" spans="19:19" x14ac:dyDescent="0.25">
      <c r="S1597" s="11"/>
    </row>
    <row r="1598" spans="19:19" x14ac:dyDescent="0.25">
      <c r="S1598" s="11"/>
    </row>
    <row r="1599" spans="19:19" x14ac:dyDescent="0.25">
      <c r="S1599" s="11"/>
    </row>
    <row r="1600" spans="19:19" x14ac:dyDescent="0.25">
      <c r="S1600" s="11"/>
    </row>
    <row r="1601" spans="19:19" x14ac:dyDescent="0.25">
      <c r="S1601" s="11"/>
    </row>
    <row r="1602" spans="19:19" x14ac:dyDescent="0.25">
      <c r="S1602" s="11"/>
    </row>
    <row r="1603" spans="19:19" x14ac:dyDescent="0.25">
      <c r="S1603" s="11"/>
    </row>
    <row r="1604" spans="19:19" x14ac:dyDescent="0.25">
      <c r="S1604" s="11"/>
    </row>
    <row r="1605" spans="19:19" x14ac:dyDescent="0.25">
      <c r="S1605" s="11"/>
    </row>
    <row r="1606" spans="19:19" x14ac:dyDescent="0.25">
      <c r="S1606" s="11"/>
    </row>
    <row r="1607" spans="19:19" x14ac:dyDescent="0.25">
      <c r="S1607" s="11"/>
    </row>
    <row r="1608" spans="19:19" x14ac:dyDescent="0.25">
      <c r="S1608" s="11"/>
    </row>
    <row r="1609" spans="19:19" x14ac:dyDescent="0.25">
      <c r="S1609" s="11"/>
    </row>
    <row r="1610" spans="19:19" x14ac:dyDescent="0.25">
      <c r="S1610" s="11"/>
    </row>
    <row r="1611" spans="19:19" x14ac:dyDescent="0.25">
      <c r="S1611" s="11"/>
    </row>
    <row r="1612" spans="19:19" x14ac:dyDescent="0.25">
      <c r="S1612" s="11"/>
    </row>
    <row r="1613" spans="19:19" x14ac:dyDescent="0.25">
      <c r="S1613" s="11"/>
    </row>
    <row r="1614" spans="19:19" x14ac:dyDescent="0.25">
      <c r="S1614" s="11"/>
    </row>
    <row r="1615" spans="19:19" x14ac:dyDescent="0.25">
      <c r="S1615" s="11"/>
    </row>
    <row r="1616" spans="19:19" x14ac:dyDescent="0.25">
      <c r="S1616" s="11"/>
    </row>
    <row r="1617" spans="19:19" x14ac:dyDescent="0.25">
      <c r="S1617" s="11"/>
    </row>
    <row r="1618" spans="19:19" x14ac:dyDescent="0.25">
      <c r="S1618" s="11"/>
    </row>
    <row r="1619" spans="19:19" x14ac:dyDescent="0.25">
      <c r="S1619" s="11"/>
    </row>
    <row r="1620" spans="19:19" x14ac:dyDescent="0.25">
      <c r="S1620" s="11"/>
    </row>
    <row r="1621" spans="19:19" x14ac:dyDescent="0.25">
      <c r="S1621" s="11"/>
    </row>
    <row r="1622" spans="19:19" x14ac:dyDescent="0.25">
      <c r="S1622" s="11"/>
    </row>
    <row r="1623" spans="19:19" x14ac:dyDescent="0.25">
      <c r="S1623" s="11"/>
    </row>
    <row r="1624" spans="19:19" x14ac:dyDescent="0.25">
      <c r="S1624" s="11"/>
    </row>
    <row r="1625" spans="19:19" x14ac:dyDescent="0.25">
      <c r="S1625" s="11"/>
    </row>
    <row r="1626" spans="19:19" x14ac:dyDescent="0.25">
      <c r="S1626" s="11"/>
    </row>
    <row r="1627" spans="19:19" x14ac:dyDescent="0.25">
      <c r="S1627" s="11"/>
    </row>
    <row r="1628" spans="19:19" x14ac:dyDescent="0.25">
      <c r="S1628" s="11"/>
    </row>
    <row r="1629" spans="19:19" x14ac:dyDescent="0.25">
      <c r="S1629" s="11"/>
    </row>
    <row r="1630" spans="19:19" x14ac:dyDescent="0.25">
      <c r="S1630" s="11"/>
    </row>
    <row r="1631" spans="19:19" x14ac:dyDescent="0.25">
      <c r="S1631" s="11"/>
    </row>
    <row r="1632" spans="19:19" x14ac:dyDescent="0.25">
      <c r="S1632" s="11"/>
    </row>
    <row r="1633" spans="19:19" x14ac:dyDescent="0.25">
      <c r="S1633" s="11"/>
    </row>
    <row r="1634" spans="19:19" x14ac:dyDescent="0.25">
      <c r="S1634" s="11"/>
    </row>
    <row r="1635" spans="19:19" x14ac:dyDescent="0.25">
      <c r="S1635" s="11"/>
    </row>
    <row r="1636" spans="19:19" x14ac:dyDescent="0.25">
      <c r="S1636" s="11"/>
    </row>
    <row r="1637" spans="19:19" x14ac:dyDescent="0.25">
      <c r="S1637" s="11"/>
    </row>
    <row r="1638" spans="19:19" x14ac:dyDescent="0.25">
      <c r="S1638" s="11"/>
    </row>
    <row r="1639" spans="19:19" x14ac:dyDescent="0.25">
      <c r="S1639" s="11"/>
    </row>
    <row r="1640" spans="19:19" x14ac:dyDescent="0.25">
      <c r="S1640" s="11"/>
    </row>
    <row r="1641" spans="19:19" x14ac:dyDescent="0.25">
      <c r="S1641" s="11"/>
    </row>
    <row r="1642" spans="19:19" x14ac:dyDescent="0.25">
      <c r="S1642" s="11"/>
    </row>
    <row r="1643" spans="19:19" x14ac:dyDescent="0.25">
      <c r="S1643" s="11"/>
    </row>
    <row r="1644" spans="19:19" x14ac:dyDescent="0.25">
      <c r="S1644" s="11"/>
    </row>
    <row r="1645" spans="19:19" x14ac:dyDescent="0.25">
      <c r="S1645" s="11"/>
    </row>
    <row r="1646" spans="19:19" x14ac:dyDescent="0.25">
      <c r="S1646" s="11"/>
    </row>
    <row r="1647" spans="19:19" x14ac:dyDescent="0.25">
      <c r="S1647" s="11"/>
    </row>
    <row r="1648" spans="19:19" x14ac:dyDescent="0.25">
      <c r="S1648" s="11"/>
    </row>
    <row r="1649" spans="19:19" x14ac:dyDescent="0.25">
      <c r="S1649" s="11"/>
    </row>
    <row r="1650" spans="19:19" x14ac:dyDescent="0.25">
      <c r="S1650" s="11"/>
    </row>
    <row r="1651" spans="19:19" x14ac:dyDescent="0.25">
      <c r="S1651" s="11"/>
    </row>
    <row r="1652" spans="19:19" x14ac:dyDescent="0.25">
      <c r="S1652" s="11"/>
    </row>
    <row r="1653" spans="19:19" x14ac:dyDescent="0.25">
      <c r="S1653" s="11"/>
    </row>
    <row r="1654" spans="19:19" x14ac:dyDescent="0.25">
      <c r="S1654" s="11"/>
    </row>
    <row r="1655" spans="19:19" x14ac:dyDescent="0.25">
      <c r="S1655" s="11"/>
    </row>
    <row r="1656" spans="19:19" x14ac:dyDescent="0.25">
      <c r="S1656" s="11"/>
    </row>
    <row r="1657" spans="19:19" x14ac:dyDescent="0.25">
      <c r="S1657" s="11"/>
    </row>
    <row r="1658" spans="19:19" x14ac:dyDescent="0.25">
      <c r="S1658" s="11"/>
    </row>
    <row r="1659" spans="19:19" x14ac:dyDescent="0.25">
      <c r="S1659" s="11"/>
    </row>
    <row r="1660" spans="19:19" x14ac:dyDescent="0.25">
      <c r="S1660" s="11"/>
    </row>
    <row r="1661" spans="19:19" x14ac:dyDescent="0.25">
      <c r="S1661" s="11"/>
    </row>
    <row r="1662" spans="19:19" x14ac:dyDescent="0.25">
      <c r="S1662" s="11"/>
    </row>
    <row r="1663" spans="19:19" x14ac:dyDescent="0.25">
      <c r="S1663" s="11"/>
    </row>
    <row r="1664" spans="19:19" x14ac:dyDescent="0.25">
      <c r="S1664" s="11"/>
    </row>
    <row r="1665" spans="19:19" x14ac:dyDescent="0.25">
      <c r="S1665" s="11"/>
    </row>
    <row r="1666" spans="19:19" x14ac:dyDescent="0.25">
      <c r="S1666" s="11"/>
    </row>
    <row r="1667" spans="19:19" x14ac:dyDescent="0.25">
      <c r="S1667" s="11"/>
    </row>
    <row r="1668" spans="19:19" x14ac:dyDescent="0.25">
      <c r="S1668" s="11"/>
    </row>
    <row r="1669" spans="19:19" x14ac:dyDescent="0.25">
      <c r="S1669" s="11"/>
    </row>
    <row r="1670" spans="19:19" x14ac:dyDescent="0.25">
      <c r="S1670" s="11"/>
    </row>
    <row r="1671" spans="19:19" x14ac:dyDescent="0.25">
      <c r="S1671" s="11"/>
    </row>
    <row r="1672" spans="19:19" x14ac:dyDescent="0.25">
      <c r="S1672" s="11"/>
    </row>
    <row r="1673" spans="19:19" x14ac:dyDescent="0.25">
      <c r="S1673" s="11"/>
    </row>
    <row r="1674" spans="19:19" x14ac:dyDescent="0.25">
      <c r="S1674" s="11"/>
    </row>
    <row r="1675" spans="19:19" x14ac:dyDescent="0.25">
      <c r="S1675" s="11"/>
    </row>
    <row r="1676" spans="19:19" x14ac:dyDescent="0.25">
      <c r="S1676" s="11"/>
    </row>
    <row r="1677" spans="19:19" x14ac:dyDescent="0.25">
      <c r="S1677" s="11"/>
    </row>
    <row r="1678" spans="19:19" x14ac:dyDescent="0.25">
      <c r="S1678" s="11"/>
    </row>
    <row r="1679" spans="19:19" x14ac:dyDescent="0.25">
      <c r="S1679" s="11"/>
    </row>
    <row r="1680" spans="19:19" x14ac:dyDescent="0.25">
      <c r="S1680" s="11"/>
    </row>
    <row r="1681" spans="19:19" x14ac:dyDescent="0.25">
      <c r="S1681" s="11"/>
    </row>
    <row r="1682" spans="19:19" x14ac:dyDescent="0.25">
      <c r="S1682" s="11"/>
    </row>
    <row r="1683" spans="19:19" x14ac:dyDescent="0.25">
      <c r="S1683" s="11"/>
    </row>
    <row r="1684" spans="19:19" x14ac:dyDescent="0.25">
      <c r="S1684" s="11"/>
    </row>
    <row r="1685" spans="19:19" x14ac:dyDescent="0.25">
      <c r="S1685" s="11"/>
    </row>
    <row r="1686" spans="19:19" x14ac:dyDescent="0.25">
      <c r="S1686" s="11"/>
    </row>
    <row r="1687" spans="19:19" x14ac:dyDescent="0.25">
      <c r="S1687" s="11"/>
    </row>
    <row r="1688" spans="19:19" x14ac:dyDescent="0.25">
      <c r="S1688" s="11"/>
    </row>
    <row r="1689" spans="19:19" x14ac:dyDescent="0.25">
      <c r="S1689" s="11"/>
    </row>
    <row r="1690" spans="19:19" x14ac:dyDescent="0.25">
      <c r="S1690" s="11"/>
    </row>
    <row r="1691" spans="19:19" x14ac:dyDescent="0.25">
      <c r="S1691" s="11"/>
    </row>
    <row r="1692" spans="19:19" x14ac:dyDescent="0.25">
      <c r="S1692" s="11"/>
    </row>
    <row r="1693" spans="19:19" x14ac:dyDescent="0.25">
      <c r="S1693" s="11"/>
    </row>
    <row r="1694" spans="19:19" x14ac:dyDescent="0.25">
      <c r="S1694" s="11"/>
    </row>
    <row r="1695" spans="19:19" x14ac:dyDescent="0.25">
      <c r="S1695" s="11"/>
    </row>
    <row r="1696" spans="19:19" x14ac:dyDescent="0.25">
      <c r="S1696" s="11"/>
    </row>
    <row r="1697" spans="19:19" x14ac:dyDescent="0.25">
      <c r="S1697" s="11"/>
    </row>
    <row r="1698" spans="19:19" x14ac:dyDescent="0.25">
      <c r="S1698" s="11"/>
    </row>
    <row r="1699" spans="19:19" x14ac:dyDescent="0.25">
      <c r="S1699" s="11"/>
    </row>
    <row r="1700" spans="19:19" x14ac:dyDescent="0.25">
      <c r="S1700" s="11"/>
    </row>
    <row r="1701" spans="19:19" x14ac:dyDescent="0.25">
      <c r="S1701" s="11"/>
    </row>
    <row r="1702" spans="19:19" x14ac:dyDescent="0.25">
      <c r="S1702" s="11"/>
    </row>
    <row r="1703" spans="19:19" x14ac:dyDescent="0.25">
      <c r="S1703" s="11"/>
    </row>
    <row r="1704" spans="19:19" x14ac:dyDescent="0.25">
      <c r="S1704" s="11"/>
    </row>
    <row r="1705" spans="19:19" x14ac:dyDescent="0.25">
      <c r="S1705" s="11"/>
    </row>
    <row r="1706" spans="19:19" x14ac:dyDescent="0.25">
      <c r="S1706" s="11"/>
    </row>
    <row r="1707" spans="19:19" x14ac:dyDescent="0.25">
      <c r="S1707" s="11"/>
    </row>
    <row r="1708" spans="19:19" x14ac:dyDescent="0.25">
      <c r="S1708" s="11"/>
    </row>
    <row r="1709" spans="19:19" x14ac:dyDescent="0.25">
      <c r="S1709" s="11"/>
    </row>
    <row r="1710" spans="19:19" x14ac:dyDescent="0.25">
      <c r="S1710" s="11"/>
    </row>
    <row r="1711" spans="19:19" x14ac:dyDescent="0.25">
      <c r="S1711" s="11"/>
    </row>
    <row r="1712" spans="19:19" x14ac:dyDescent="0.25">
      <c r="S1712" s="11"/>
    </row>
    <row r="1713" spans="19:19" x14ac:dyDescent="0.25">
      <c r="S1713" s="11"/>
    </row>
    <row r="1714" spans="19:19" x14ac:dyDescent="0.25">
      <c r="S1714" s="11"/>
    </row>
    <row r="1715" spans="19:19" x14ac:dyDescent="0.25">
      <c r="S1715" s="11"/>
    </row>
    <row r="1716" spans="19:19" x14ac:dyDescent="0.25">
      <c r="S1716" s="11"/>
    </row>
    <row r="1717" spans="19:19" x14ac:dyDescent="0.25">
      <c r="S1717" s="11"/>
    </row>
    <row r="1718" spans="19:19" x14ac:dyDescent="0.25">
      <c r="S1718" s="11"/>
    </row>
    <row r="1719" spans="19:19" x14ac:dyDescent="0.25">
      <c r="S1719" s="11"/>
    </row>
    <row r="1720" spans="19:19" x14ac:dyDescent="0.25">
      <c r="S1720" s="11"/>
    </row>
    <row r="1721" spans="19:19" x14ac:dyDescent="0.25">
      <c r="S1721" s="11"/>
    </row>
    <row r="1722" spans="19:19" x14ac:dyDescent="0.25">
      <c r="S1722" s="11"/>
    </row>
    <row r="1723" spans="19:19" x14ac:dyDescent="0.25">
      <c r="S1723" s="11"/>
    </row>
    <row r="1724" spans="19:19" x14ac:dyDescent="0.25">
      <c r="S1724" s="11"/>
    </row>
    <row r="1725" spans="19:19" x14ac:dyDescent="0.25">
      <c r="S1725" s="11"/>
    </row>
    <row r="1726" spans="19:19" x14ac:dyDescent="0.25">
      <c r="S1726" s="11"/>
    </row>
    <row r="1727" spans="19:19" x14ac:dyDescent="0.25">
      <c r="S1727" s="11"/>
    </row>
    <row r="1728" spans="19:19" x14ac:dyDescent="0.25">
      <c r="S1728" s="11"/>
    </row>
    <row r="1729" spans="19:19" x14ac:dyDescent="0.25">
      <c r="S1729" s="11"/>
    </row>
    <row r="1730" spans="19:19" x14ac:dyDescent="0.25">
      <c r="S1730" s="11"/>
    </row>
    <row r="1731" spans="19:19" x14ac:dyDescent="0.25">
      <c r="S1731" s="11"/>
    </row>
    <row r="1732" spans="19:19" x14ac:dyDescent="0.25">
      <c r="S1732" s="11"/>
    </row>
    <row r="1733" spans="19:19" x14ac:dyDescent="0.25">
      <c r="S1733" s="11"/>
    </row>
    <row r="1734" spans="19:19" x14ac:dyDescent="0.25">
      <c r="S1734" s="11"/>
    </row>
    <row r="1735" spans="19:19" x14ac:dyDescent="0.25">
      <c r="S1735" s="11"/>
    </row>
    <row r="1736" spans="19:19" x14ac:dyDescent="0.25">
      <c r="S1736" s="11"/>
    </row>
    <row r="1737" spans="19:19" x14ac:dyDescent="0.25">
      <c r="S1737" s="11"/>
    </row>
    <row r="1738" spans="19:19" x14ac:dyDescent="0.25">
      <c r="S1738" s="11"/>
    </row>
    <row r="1739" spans="19:19" x14ac:dyDescent="0.25">
      <c r="S1739" s="11"/>
    </row>
    <row r="1740" spans="19:19" x14ac:dyDescent="0.25">
      <c r="S1740" s="11"/>
    </row>
    <row r="1741" spans="19:19" x14ac:dyDescent="0.25">
      <c r="S1741" s="11"/>
    </row>
    <row r="1742" spans="19:19" x14ac:dyDescent="0.25">
      <c r="S1742" s="11"/>
    </row>
    <row r="1743" spans="19:19" x14ac:dyDescent="0.25">
      <c r="S1743" s="11"/>
    </row>
    <row r="1744" spans="19:19" x14ac:dyDescent="0.25">
      <c r="S1744" s="11"/>
    </row>
    <row r="1745" spans="19:19" x14ac:dyDescent="0.25">
      <c r="S1745" s="11"/>
    </row>
    <row r="1746" spans="19:19" x14ac:dyDescent="0.25">
      <c r="S1746" s="11"/>
    </row>
    <row r="1747" spans="19:19" x14ac:dyDescent="0.25">
      <c r="S1747" s="11"/>
    </row>
    <row r="1748" spans="19:19" x14ac:dyDescent="0.25">
      <c r="S1748" s="11"/>
    </row>
    <row r="1749" spans="19:19" x14ac:dyDescent="0.25">
      <c r="S1749" s="11"/>
    </row>
    <row r="1750" spans="19:19" x14ac:dyDescent="0.25">
      <c r="S1750" s="11"/>
    </row>
    <row r="1751" spans="19:19" x14ac:dyDescent="0.25">
      <c r="S1751" s="11"/>
    </row>
    <row r="1752" spans="19:19" x14ac:dyDescent="0.25">
      <c r="S1752" s="11"/>
    </row>
    <row r="1753" spans="19:19" x14ac:dyDescent="0.25">
      <c r="S1753" s="11"/>
    </row>
    <row r="1754" spans="19:19" x14ac:dyDescent="0.25">
      <c r="S1754" s="11"/>
    </row>
    <row r="1755" spans="19:19" x14ac:dyDescent="0.25">
      <c r="S1755" s="11"/>
    </row>
    <row r="1756" spans="19:19" x14ac:dyDescent="0.25">
      <c r="S1756" s="11"/>
    </row>
    <row r="1757" spans="19:19" x14ac:dyDescent="0.25">
      <c r="S1757" s="11"/>
    </row>
    <row r="1758" spans="19:19" x14ac:dyDescent="0.25">
      <c r="S1758" s="11"/>
    </row>
    <row r="1759" spans="19:19" x14ac:dyDescent="0.25">
      <c r="S1759" s="11"/>
    </row>
    <row r="1760" spans="19:19" x14ac:dyDescent="0.25">
      <c r="S1760" s="11"/>
    </row>
    <row r="1761" spans="19:19" x14ac:dyDescent="0.25">
      <c r="S1761" s="11"/>
    </row>
    <row r="1762" spans="19:19" x14ac:dyDescent="0.25">
      <c r="S1762" s="11"/>
    </row>
    <row r="1763" spans="19:19" x14ac:dyDescent="0.25">
      <c r="S1763" s="11"/>
    </row>
    <row r="1764" spans="19:19" x14ac:dyDescent="0.25">
      <c r="S1764" s="11"/>
    </row>
    <row r="1765" spans="19:19" x14ac:dyDescent="0.25">
      <c r="S1765" s="11"/>
    </row>
    <row r="1766" spans="19:19" x14ac:dyDescent="0.25">
      <c r="S1766" s="11"/>
    </row>
    <row r="1767" spans="19:19" x14ac:dyDescent="0.25">
      <c r="S1767" s="11"/>
    </row>
    <row r="1768" spans="19:19" x14ac:dyDescent="0.25">
      <c r="S1768" s="11"/>
    </row>
    <row r="1769" spans="19:19" x14ac:dyDescent="0.25">
      <c r="S1769" s="11"/>
    </row>
    <row r="1770" spans="19:19" x14ac:dyDescent="0.25">
      <c r="S1770" s="11"/>
    </row>
    <row r="1771" spans="19:19" x14ac:dyDescent="0.25">
      <c r="S1771" s="11"/>
    </row>
    <row r="1772" spans="19:19" x14ac:dyDescent="0.25">
      <c r="S1772" s="11"/>
    </row>
    <row r="1773" spans="19:19" x14ac:dyDescent="0.25">
      <c r="S1773" s="11"/>
    </row>
    <row r="1774" spans="19:19" x14ac:dyDescent="0.25">
      <c r="S1774" s="11"/>
    </row>
    <row r="1775" spans="19:19" x14ac:dyDescent="0.25">
      <c r="S1775" s="11"/>
    </row>
    <row r="1776" spans="19:19" x14ac:dyDescent="0.25">
      <c r="S1776" s="11"/>
    </row>
    <row r="1777" spans="19:19" x14ac:dyDescent="0.25">
      <c r="S1777" s="11"/>
    </row>
    <row r="1778" spans="19:19" x14ac:dyDescent="0.25">
      <c r="S1778" s="11"/>
    </row>
    <row r="1779" spans="19:19" x14ac:dyDescent="0.25">
      <c r="S1779" s="11"/>
    </row>
    <row r="1780" spans="19:19" x14ac:dyDescent="0.25">
      <c r="S1780" s="11"/>
    </row>
    <row r="1781" spans="19:19" x14ac:dyDescent="0.25">
      <c r="S1781" s="11"/>
    </row>
    <row r="1782" spans="19:19" x14ac:dyDescent="0.25">
      <c r="S1782" s="11"/>
    </row>
    <row r="1783" spans="19:19" x14ac:dyDescent="0.25">
      <c r="S1783" s="11"/>
    </row>
    <row r="1784" spans="19:19" x14ac:dyDescent="0.25">
      <c r="S1784" s="11"/>
    </row>
    <row r="1785" spans="19:19" x14ac:dyDescent="0.25">
      <c r="S1785" s="11"/>
    </row>
    <row r="1786" spans="19:19" x14ac:dyDescent="0.25">
      <c r="S1786" s="11"/>
    </row>
    <row r="1787" spans="19:19" x14ac:dyDescent="0.25">
      <c r="S1787" s="11"/>
    </row>
    <row r="1788" spans="19:19" x14ac:dyDescent="0.25">
      <c r="S1788" s="11"/>
    </row>
    <row r="1789" spans="19:19" x14ac:dyDescent="0.25">
      <c r="S1789" s="11"/>
    </row>
    <row r="1790" spans="19:19" x14ac:dyDescent="0.25">
      <c r="S1790" s="11"/>
    </row>
    <row r="1791" spans="19:19" x14ac:dyDescent="0.25">
      <c r="S1791" s="11"/>
    </row>
    <row r="1792" spans="19:19" x14ac:dyDescent="0.25">
      <c r="S1792" s="11"/>
    </row>
    <row r="1793" spans="19:19" x14ac:dyDescent="0.25">
      <c r="S1793" s="11"/>
    </row>
    <row r="1794" spans="19:19" x14ac:dyDescent="0.25">
      <c r="S1794" s="11"/>
    </row>
    <row r="1795" spans="19:19" x14ac:dyDescent="0.25">
      <c r="S1795" s="11"/>
    </row>
    <row r="1796" spans="19:19" x14ac:dyDescent="0.25">
      <c r="S1796" s="11"/>
    </row>
    <row r="1797" spans="19:19" x14ac:dyDescent="0.25">
      <c r="S1797" s="11"/>
    </row>
    <row r="1798" spans="19:19" x14ac:dyDescent="0.25">
      <c r="S1798" s="11"/>
    </row>
    <row r="1799" spans="19:19" x14ac:dyDescent="0.25">
      <c r="S1799" s="11"/>
    </row>
    <row r="1800" spans="19:19" x14ac:dyDescent="0.25">
      <c r="S1800" s="11"/>
    </row>
    <row r="1801" spans="19:19" x14ac:dyDescent="0.25">
      <c r="S1801" s="11"/>
    </row>
    <row r="1802" spans="19:19" x14ac:dyDescent="0.25">
      <c r="S1802" s="11"/>
    </row>
    <row r="1803" spans="19:19" x14ac:dyDescent="0.25">
      <c r="S1803" s="11"/>
    </row>
    <row r="1804" spans="19:19" x14ac:dyDescent="0.25">
      <c r="S1804" s="11"/>
    </row>
    <row r="1805" spans="19:19" x14ac:dyDescent="0.25">
      <c r="S1805" s="11"/>
    </row>
    <row r="1806" spans="19:19" x14ac:dyDescent="0.25">
      <c r="S1806" s="11"/>
    </row>
    <row r="1807" spans="19:19" x14ac:dyDescent="0.25">
      <c r="S1807" s="11"/>
    </row>
    <row r="1808" spans="19:19" x14ac:dyDescent="0.25">
      <c r="S1808" s="11"/>
    </row>
    <row r="1809" spans="19:19" x14ac:dyDescent="0.25">
      <c r="S1809" s="11"/>
    </row>
    <row r="1810" spans="19:19" x14ac:dyDescent="0.25">
      <c r="S1810" s="11"/>
    </row>
    <row r="1811" spans="19:19" x14ac:dyDescent="0.25">
      <c r="S1811" s="11"/>
    </row>
    <row r="1812" spans="19:19" x14ac:dyDescent="0.25">
      <c r="S1812" s="11"/>
    </row>
    <row r="1813" spans="19:19" x14ac:dyDescent="0.25">
      <c r="S1813" s="11"/>
    </row>
    <row r="1814" spans="19:19" x14ac:dyDescent="0.25">
      <c r="S1814" s="11"/>
    </row>
    <row r="1815" spans="19:19" x14ac:dyDescent="0.25">
      <c r="S1815" s="11"/>
    </row>
    <row r="1816" spans="19:19" x14ac:dyDescent="0.25">
      <c r="S1816" s="11"/>
    </row>
    <row r="1817" spans="19:19" x14ac:dyDescent="0.25">
      <c r="S1817" s="11"/>
    </row>
    <row r="1818" spans="19:19" x14ac:dyDescent="0.25">
      <c r="S1818" s="11"/>
    </row>
    <row r="1819" spans="19:19" x14ac:dyDescent="0.25">
      <c r="S1819" s="11"/>
    </row>
    <row r="1820" spans="19:19" x14ac:dyDescent="0.25">
      <c r="S1820" s="11"/>
    </row>
    <row r="1821" spans="19:19" x14ac:dyDescent="0.25">
      <c r="S1821" s="11"/>
    </row>
    <row r="1822" spans="19:19" x14ac:dyDescent="0.25">
      <c r="S1822" s="11"/>
    </row>
    <row r="1823" spans="19:19" x14ac:dyDescent="0.25">
      <c r="S1823" s="11"/>
    </row>
    <row r="1824" spans="19:19" x14ac:dyDescent="0.25">
      <c r="S1824" s="11"/>
    </row>
    <row r="1825" spans="19:19" x14ac:dyDescent="0.25">
      <c r="S1825" s="11"/>
    </row>
    <row r="1826" spans="19:19" x14ac:dyDescent="0.25">
      <c r="S1826" s="11"/>
    </row>
    <row r="1827" spans="19:19" x14ac:dyDescent="0.25">
      <c r="S1827" s="11"/>
    </row>
    <row r="1828" spans="19:19" x14ac:dyDescent="0.25">
      <c r="S1828" s="11"/>
    </row>
    <row r="1829" spans="19:19" x14ac:dyDescent="0.25">
      <c r="S1829" s="11"/>
    </row>
    <row r="1830" spans="19:19" x14ac:dyDescent="0.25">
      <c r="S1830" s="11"/>
    </row>
    <row r="1831" spans="19:19" x14ac:dyDescent="0.25">
      <c r="S1831" s="11"/>
    </row>
    <row r="1832" spans="19:19" x14ac:dyDescent="0.25">
      <c r="S1832" s="11"/>
    </row>
    <row r="1833" spans="19:19" x14ac:dyDescent="0.25">
      <c r="S1833" s="11"/>
    </row>
    <row r="1834" spans="19:19" x14ac:dyDescent="0.25">
      <c r="S1834" s="11"/>
    </row>
    <row r="1835" spans="19:19" x14ac:dyDescent="0.25">
      <c r="S1835" s="11"/>
    </row>
    <row r="1836" spans="19:19" x14ac:dyDescent="0.25">
      <c r="S1836" s="11"/>
    </row>
    <row r="1837" spans="19:19" x14ac:dyDescent="0.25">
      <c r="S1837" s="11"/>
    </row>
    <row r="1838" spans="19:19" x14ac:dyDescent="0.25">
      <c r="S1838" s="11"/>
    </row>
    <row r="1839" spans="19:19" x14ac:dyDescent="0.25">
      <c r="S1839" s="11"/>
    </row>
    <row r="1840" spans="19:19" x14ac:dyDescent="0.25">
      <c r="S1840" s="11"/>
    </row>
    <row r="1841" spans="19:19" x14ac:dyDescent="0.25">
      <c r="S1841" s="11"/>
    </row>
    <row r="1842" spans="19:19" x14ac:dyDescent="0.25">
      <c r="S1842" s="11"/>
    </row>
    <row r="1843" spans="19:19" x14ac:dyDescent="0.25">
      <c r="S1843" s="11"/>
    </row>
    <row r="1844" spans="19:19" x14ac:dyDescent="0.25">
      <c r="S1844" s="11"/>
    </row>
    <row r="1845" spans="19:19" x14ac:dyDescent="0.25">
      <c r="S1845" s="11"/>
    </row>
    <row r="1846" spans="19:19" x14ac:dyDescent="0.25">
      <c r="S1846" s="11"/>
    </row>
    <row r="1847" spans="19:19" x14ac:dyDescent="0.25">
      <c r="S1847" s="11"/>
    </row>
    <row r="1848" spans="19:19" x14ac:dyDescent="0.25">
      <c r="S1848" s="11"/>
    </row>
    <row r="1849" spans="19:19" x14ac:dyDescent="0.25">
      <c r="S1849" s="11"/>
    </row>
    <row r="1850" spans="19:19" x14ac:dyDescent="0.25">
      <c r="S1850" s="11"/>
    </row>
    <row r="1851" spans="19:19" x14ac:dyDescent="0.25">
      <c r="S1851" s="11"/>
    </row>
    <row r="1852" spans="19:19" x14ac:dyDescent="0.25">
      <c r="S1852" s="11"/>
    </row>
    <row r="1853" spans="19:19" x14ac:dyDescent="0.25">
      <c r="S1853" s="11"/>
    </row>
    <row r="1854" spans="19:19" x14ac:dyDescent="0.25">
      <c r="S1854" s="11"/>
    </row>
    <row r="1855" spans="19:19" x14ac:dyDescent="0.25">
      <c r="S1855" s="11"/>
    </row>
    <row r="1856" spans="19:19" x14ac:dyDescent="0.25">
      <c r="S1856" s="11"/>
    </row>
    <row r="1857" spans="19:19" x14ac:dyDescent="0.25">
      <c r="S1857" s="11"/>
    </row>
    <row r="1858" spans="19:19" x14ac:dyDescent="0.25">
      <c r="S1858" s="11"/>
    </row>
    <row r="1859" spans="19:19" x14ac:dyDescent="0.25">
      <c r="S1859" s="11"/>
    </row>
    <row r="1860" spans="19:19" x14ac:dyDescent="0.25">
      <c r="S1860" s="11"/>
    </row>
    <row r="1861" spans="19:19" x14ac:dyDescent="0.25">
      <c r="S1861" s="11"/>
    </row>
    <row r="1862" spans="19:19" x14ac:dyDescent="0.25">
      <c r="S1862" s="11"/>
    </row>
    <row r="1863" spans="19:19" x14ac:dyDescent="0.25">
      <c r="S1863" s="11"/>
    </row>
    <row r="1864" spans="19:19" x14ac:dyDescent="0.25">
      <c r="S1864" s="11"/>
    </row>
    <row r="1865" spans="19:19" x14ac:dyDescent="0.25">
      <c r="S1865" s="11"/>
    </row>
    <row r="1866" spans="19:19" x14ac:dyDescent="0.25">
      <c r="S1866" s="11"/>
    </row>
    <row r="1867" spans="19:19" x14ac:dyDescent="0.25">
      <c r="S1867" s="11"/>
    </row>
    <row r="1868" spans="19:19" x14ac:dyDescent="0.25">
      <c r="S1868" s="11"/>
    </row>
    <row r="1869" spans="19:19" x14ac:dyDescent="0.25">
      <c r="S1869" s="11"/>
    </row>
    <row r="1870" spans="19:19" x14ac:dyDescent="0.25">
      <c r="S1870" s="11"/>
    </row>
    <row r="1871" spans="19:19" x14ac:dyDescent="0.25">
      <c r="S1871" s="11"/>
    </row>
    <row r="1872" spans="19:19" x14ac:dyDescent="0.25">
      <c r="S1872" s="11"/>
    </row>
    <row r="1873" spans="19:19" x14ac:dyDescent="0.25">
      <c r="S1873" s="11"/>
    </row>
    <row r="1874" spans="19:19" x14ac:dyDescent="0.25">
      <c r="S1874" s="11"/>
    </row>
    <row r="1875" spans="19:19" x14ac:dyDescent="0.25">
      <c r="S1875" s="11"/>
    </row>
    <row r="1876" spans="19:19" x14ac:dyDescent="0.25">
      <c r="S1876" s="11"/>
    </row>
    <row r="1877" spans="19:19" x14ac:dyDescent="0.25">
      <c r="S1877" s="11"/>
    </row>
    <row r="1878" spans="19:19" x14ac:dyDescent="0.25">
      <c r="S1878" s="11"/>
    </row>
    <row r="1879" spans="19:19" x14ac:dyDescent="0.25">
      <c r="S1879" s="11"/>
    </row>
    <row r="1880" spans="19:19" x14ac:dyDescent="0.25">
      <c r="S1880" s="11"/>
    </row>
    <row r="1881" spans="19:19" x14ac:dyDescent="0.25">
      <c r="S1881" s="11"/>
    </row>
    <row r="1882" spans="19:19" x14ac:dyDescent="0.25">
      <c r="S1882" s="11"/>
    </row>
    <row r="1883" spans="19:19" x14ac:dyDescent="0.25">
      <c r="S1883" s="11"/>
    </row>
    <row r="1884" spans="19:19" x14ac:dyDescent="0.25">
      <c r="S1884" s="11"/>
    </row>
    <row r="1885" spans="19:19" x14ac:dyDescent="0.25">
      <c r="S1885" s="11"/>
    </row>
    <row r="1886" spans="19:19" x14ac:dyDescent="0.25">
      <c r="S1886" s="11"/>
    </row>
    <row r="1887" spans="19:19" x14ac:dyDescent="0.25">
      <c r="S1887" s="11"/>
    </row>
    <row r="1888" spans="19:19" x14ac:dyDescent="0.25">
      <c r="S1888" s="11"/>
    </row>
    <row r="1889" spans="19:19" x14ac:dyDescent="0.25">
      <c r="S1889" s="11"/>
    </row>
    <row r="1890" spans="19:19" x14ac:dyDescent="0.25">
      <c r="S1890" s="11"/>
    </row>
    <row r="1891" spans="19:19" x14ac:dyDescent="0.25">
      <c r="S1891" s="11"/>
    </row>
    <row r="1892" spans="19:19" x14ac:dyDescent="0.25">
      <c r="S1892" s="11"/>
    </row>
    <row r="1893" spans="19:19" x14ac:dyDescent="0.25">
      <c r="S1893" s="11"/>
    </row>
    <row r="1894" spans="19:19" x14ac:dyDescent="0.25">
      <c r="S1894" s="11"/>
    </row>
    <row r="1895" spans="19:19" x14ac:dyDescent="0.25">
      <c r="S1895" s="11"/>
    </row>
    <row r="1896" spans="19:19" x14ac:dyDescent="0.25">
      <c r="S1896" s="11"/>
    </row>
    <row r="1897" spans="19:19" x14ac:dyDescent="0.25">
      <c r="S1897" s="11"/>
    </row>
    <row r="1898" spans="19:19" x14ac:dyDescent="0.25">
      <c r="S1898" s="11"/>
    </row>
    <row r="1899" spans="19:19" x14ac:dyDescent="0.25">
      <c r="S1899" s="11"/>
    </row>
    <row r="1900" spans="19:19" x14ac:dyDescent="0.25">
      <c r="S1900" s="11"/>
    </row>
    <row r="1901" spans="19:19" x14ac:dyDescent="0.25">
      <c r="S1901" s="11"/>
    </row>
    <row r="1902" spans="19:19" x14ac:dyDescent="0.25">
      <c r="S1902" s="11"/>
    </row>
    <row r="1903" spans="19:19" x14ac:dyDescent="0.25">
      <c r="S1903" s="11"/>
    </row>
    <row r="1904" spans="19:19" x14ac:dyDescent="0.25">
      <c r="S1904" s="11"/>
    </row>
    <row r="1905" spans="19:19" x14ac:dyDescent="0.25">
      <c r="S1905" s="11"/>
    </row>
    <row r="1906" spans="19:19" x14ac:dyDescent="0.25">
      <c r="S1906" s="11"/>
    </row>
    <row r="1907" spans="19:19" x14ac:dyDescent="0.25">
      <c r="S1907" s="11"/>
    </row>
    <row r="1908" spans="19:19" x14ac:dyDescent="0.25">
      <c r="S1908" s="11"/>
    </row>
    <row r="1909" spans="19:19" x14ac:dyDescent="0.25">
      <c r="S1909" s="11"/>
    </row>
    <row r="1910" spans="19:19" x14ac:dyDescent="0.25">
      <c r="S1910" s="11"/>
    </row>
    <row r="1911" spans="19:19" x14ac:dyDescent="0.25">
      <c r="S1911" s="11"/>
    </row>
    <row r="1912" spans="19:19" x14ac:dyDescent="0.25">
      <c r="S1912" s="11"/>
    </row>
    <row r="1913" spans="19:19" x14ac:dyDescent="0.25">
      <c r="S1913" s="11"/>
    </row>
    <row r="1914" spans="19:19" x14ac:dyDescent="0.25">
      <c r="S1914" s="11"/>
    </row>
    <row r="1915" spans="19:19" x14ac:dyDescent="0.25">
      <c r="S1915" s="11"/>
    </row>
    <row r="1916" spans="19:19" x14ac:dyDescent="0.25">
      <c r="S1916" s="11"/>
    </row>
    <row r="1917" spans="19:19" x14ac:dyDescent="0.25">
      <c r="S1917" s="11"/>
    </row>
    <row r="1918" spans="19:19" x14ac:dyDescent="0.25">
      <c r="S1918" s="11"/>
    </row>
    <row r="1919" spans="19:19" x14ac:dyDescent="0.25">
      <c r="S1919" s="11"/>
    </row>
    <row r="1920" spans="19:19" x14ac:dyDescent="0.25">
      <c r="S1920" s="11"/>
    </row>
    <row r="1921" spans="19:19" x14ac:dyDescent="0.25">
      <c r="S1921" s="11"/>
    </row>
    <row r="1922" spans="19:19" x14ac:dyDescent="0.25">
      <c r="S1922" s="11"/>
    </row>
    <row r="1923" spans="19:19" x14ac:dyDescent="0.25">
      <c r="S1923" s="11"/>
    </row>
    <row r="1924" spans="19:19" x14ac:dyDescent="0.25">
      <c r="S1924" s="11"/>
    </row>
    <row r="1925" spans="19:19" x14ac:dyDescent="0.25">
      <c r="S1925" s="11"/>
    </row>
    <row r="1926" spans="19:19" x14ac:dyDescent="0.25">
      <c r="S1926" s="11"/>
    </row>
    <row r="1927" spans="19:19" x14ac:dyDescent="0.25">
      <c r="S1927" s="11"/>
    </row>
    <row r="1928" spans="19:19" x14ac:dyDescent="0.25">
      <c r="S1928" s="11"/>
    </row>
    <row r="1929" spans="19:19" x14ac:dyDescent="0.25">
      <c r="S1929" s="11"/>
    </row>
    <row r="1930" spans="19:19" x14ac:dyDescent="0.25">
      <c r="S1930" s="11"/>
    </row>
    <row r="1931" spans="19:19" x14ac:dyDescent="0.25">
      <c r="S1931" s="11"/>
    </row>
    <row r="1932" spans="19:19" x14ac:dyDescent="0.25">
      <c r="S1932" s="11"/>
    </row>
    <row r="1933" spans="19:19" x14ac:dyDescent="0.25">
      <c r="S1933" s="11"/>
    </row>
    <row r="1934" spans="19:19" x14ac:dyDescent="0.25">
      <c r="S1934" s="11"/>
    </row>
    <row r="1935" spans="19:19" x14ac:dyDescent="0.25">
      <c r="S1935" s="11"/>
    </row>
    <row r="1936" spans="19:19" x14ac:dyDescent="0.25">
      <c r="S1936" s="11"/>
    </row>
    <row r="1937" spans="19:19" x14ac:dyDescent="0.25">
      <c r="S1937" s="11"/>
    </row>
    <row r="1938" spans="19:19" x14ac:dyDescent="0.25">
      <c r="S1938" s="11"/>
    </row>
    <row r="1939" spans="19:19" x14ac:dyDescent="0.25">
      <c r="S1939" s="11"/>
    </row>
    <row r="1940" spans="19:19" x14ac:dyDescent="0.25">
      <c r="S1940" s="11"/>
    </row>
    <row r="1941" spans="19:19" x14ac:dyDescent="0.25">
      <c r="S1941" s="11"/>
    </row>
    <row r="1942" spans="19:19" x14ac:dyDescent="0.25">
      <c r="S1942" s="11"/>
    </row>
    <row r="1943" spans="19:19" x14ac:dyDescent="0.25">
      <c r="S1943" s="11"/>
    </row>
    <row r="1944" spans="19:19" x14ac:dyDescent="0.25">
      <c r="S1944" s="11"/>
    </row>
    <row r="1945" spans="19:19" x14ac:dyDescent="0.25">
      <c r="S1945" s="11"/>
    </row>
    <row r="1946" spans="19:19" x14ac:dyDescent="0.25">
      <c r="S1946" s="11"/>
    </row>
    <row r="1947" spans="19:19" x14ac:dyDescent="0.25">
      <c r="S1947" s="11"/>
    </row>
    <row r="1948" spans="19:19" x14ac:dyDescent="0.25">
      <c r="S1948" s="11"/>
    </row>
    <row r="1949" spans="19:19" x14ac:dyDescent="0.25">
      <c r="S1949" s="11"/>
    </row>
    <row r="1950" spans="19:19" x14ac:dyDescent="0.25">
      <c r="S1950" s="11"/>
    </row>
    <row r="1951" spans="19:19" x14ac:dyDescent="0.25">
      <c r="S1951" s="11"/>
    </row>
    <row r="1952" spans="19:19" x14ac:dyDescent="0.25">
      <c r="S1952" s="11"/>
    </row>
    <row r="1953" spans="19:19" x14ac:dyDescent="0.25">
      <c r="S1953" s="11"/>
    </row>
    <row r="1954" spans="19:19" x14ac:dyDescent="0.25">
      <c r="S1954" s="11"/>
    </row>
    <row r="1955" spans="19:19" x14ac:dyDescent="0.25">
      <c r="S1955" s="11"/>
    </row>
    <row r="1956" spans="19:19" x14ac:dyDescent="0.25">
      <c r="S1956" s="11"/>
    </row>
    <row r="1957" spans="19:19" x14ac:dyDescent="0.25">
      <c r="S1957" s="11"/>
    </row>
    <row r="1958" spans="19:19" x14ac:dyDescent="0.25">
      <c r="S1958" s="11"/>
    </row>
    <row r="1959" spans="19:19" x14ac:dyDescent="0.25">
      <c r="S1959" s="11"/>
    </row>
    <row r="1960" spans="19:19" x14ac:dyDescent="0.25">
      <c r="S1960" s="11"/>
    </row>
    <row r="1961" spans="19:19" x14ac:dyDescent="0.25">
      <c r="S1961" s="11"/>
    </row>
    <row r="1962" spans="19:19" x14ac:dyDescent="0.25">
      <c r="S1962" s="11"/>
    </row>
    <row r="1963" spans="19:19" x14ac:dyDescent="0.25">
      <c r="S1963" s="11"/>
    </row>
    <row r="1964" spans="19:19" x14ac:dyDescent="0.25">
      <c r="S1964" s="11"/>
    </row>
    <row r="1965" spans="19:19" x14ac:dyDescent="0.25">
      <c r="S1965" s="11"/>
    </row>
    <row r="1966" spans="19:19" x14ac:dyDescent="0.25">
      <c r="S1966" s="11"/>
    </row>
    <row r="1967" spans="19:19" x14ac:dyDescent="0.25">
      <c r="S1967" s="11"/>
    </row>
    <row r="1968" spans="19:19" x14ac:dyDescent="0.25">
      <c r="S1968" s="11"/>
    </row>
    <row r="1969" spans="19:19" x14ac:dyDescent="0.25">
      <c r="S1969" s="11"/>
    </row>
    <row r="1970" spans="19:19" x14ac:dyDescent="0.25">
      <c r="S1970" s="11"/>
    </row>
    <row r="1971" spans="19:19" x14ac:dyDescent="0.25">
      <c r="S1971" s="11"/>
    </row>
    <row r="1972" spans="19:19" x14ac:dyDescent="0.25">
      <c r="S1972" s="11"/>
    </row>
    <row r="1973" spans="19:19" x14ac:dyDescent="0.25">
      <c r="S1973" s="11"/>
    </row>
    <row r="1974" spans="19:19" x14ac:dyDescent="0.25">
      <c r="S1974" s="11"/>
    </row>
    <row r="1975" spans="19:19" x14ac:dyDescent="0.25">
      <c r="S1975" s="11"/>
    </row>
    <row r="1976" spans="19:19" x14ac:dyDescent="0.25">
      <c r="S1976" s="11"/>
    </row>
    <row r="1977" spans="19:19" x14ac:dyDescent="0.25">
      <c r="S1977" s="11"/>
    </row>
    <row r="1978" spans="19:19" x14ac:dyDescent="0.25">
      <c r="S1978" s="11"/>
    </row>
    <row r="1979" spans="19:19" x14ac:dyDescent="0.25">
      <c r="S1979" s="11"/>
    </row>
    <row r="1980" spans="19:19" x14ac:dyDescent="0.25">
      <c r="S1980" s="11"/>
    </row>
    <row r="1981" spans="19:19" x14ac:dyDescent="0.25">
      <c r="S1981" s="11"/>
    </row>
    <row r="1982" spans="19:19" x14ac:dyDescent="0.25">
      <c r="S1982" s="11"/>
    </row>
    <row r="1983" spans="19:19" x14ac:dyDescent="0.25">
      <c r="S1983" s="11"/>
    </row>
    <row r="1984" spans="19:19" x14ac:dyDescent="0.25">
      <c r="S1984" s="11"/>
    </row>
    <row r="1985" spans="19:19" x14ac:dyDescent="0.25">
      <c r="S1985" s="11"/>
    </row>
    <row r="1986" spans="19:19" x14ac:dyDescent="0.25">
      <c r="S1986" s="11"/>
    </row>
    <row r="1987" spans="19:19" x14ac:dyDescent="0.25">
      <c r="S1987" s="11"/>
    </row>
    <row r="1988" spans="19:19" x14ac:dyDescent="0.25">
      <c r="S1988" s="11"/>
    </row>
    <row r="1989" spans="19:19" x14ac:dyDescent="0.25">
      <c r="S1989" s="11"/>
    </row>
    <row r="1990" spans="19:19" x14ac:dyDescent="0.25">
      <c r="S1990" s="11"/>
    </row>
    <row r="1991" spans="19:19" x14ac:dyDescent="0.25">
      <c r="S1991" s="11"/>
    </row>
    <row r="1992" spans="19:19" x14ac:dyDescent="0.25">
      <c r="S1992" s="11"/>
    </row>
    <row r="1993" spans="19:19" x14ac:dyDescent="0.25">
      <c r="S1993" s="11"/>
    </row>
    <row r="1994" spans="19:19" x14ac:dyDescent="0.25">
      <c r="S1994" s="11"/>
    </row>
    <row r="1995" spans="19:19" x14ac:dyDescent="0.25">
      <c r="S1995" s="11"/>
    </row>
    <row r="1996" spans="19:19" x14ac:dyDescent="0.25">
      <c r="S1996" s="11"/>
    </row>
    <row r="1997" spans="19:19" x14ac:dyDescent="0.25">
      <c r="S1997" s="11"/>
    </row>
    <row r="1998" spans="19:19" x14ac:dyDescent="0.25">
      <c r="S1998" s="11"/>
    </row>
    <row r="1999" spans="19:19" x14ac:dyDescent="0.25">
      <c r="S1999" s="11"/>
    </row>
    <row r="2000" spans="19:19" x14ac:dyDescent="0.25">
      <c r="S2000" s="11"/>
    </row>
    <row r="2001" spans="19:19" x14ac:dyDescent="0.25">
      <c r="S2001" s="11"/>
    </row>
    <row r="2002" spans="19:19" x14ac:dyDescent="0.25">
      <c r="S2002" s="11"/>
    </row>
    <row r="2003" spans="19:19" x14ac:dyDescent="0.25">
      <c r="S2003" s="11"/>
    </row>
    <row r="2004" spans="19:19" x14ac:dyDescent="0.25">
      <c r="S2004" s="11"/>
    </row>
    <row r="2005" spans="19:19" x14ac:dyDescent="0.25">
      <c r="S2005" s="11"/>
    </row>
    <row r="2006" spans="19:19" x14ac:dyDescent="0.25">
      <c r="S2006" s="11"/>
    </row>
    <row r="2007" spans="19:19" x14ac:dyDescent="0.25">
      <c r="S2007" s="11"/>
    </row>
    <row r="2008" spans="19:19" x14ac:dyDescent="0.25">
      <c r="S2008" s="11"/>
    </row>
    <row r="2009" spans="19:19" x14ac:dyDescent="0.25">
      <c r="S2009" s="11"/>
    </row>
    <row r="2010" spans="19:19" x14ac:dyDescent="0.25">
      <c r="S2010" s="11"/>
    </row>
    <row r="2011" spans="19:19" x14ac:dyDescent="0.25">
      <c r="S2011" s="11"/>
    </row>
    <row r="2012" spans="19:19" x14ac:dyDescent="0.25">
      <c r="S2012" s="11"/>
    </row>
    <row r="2013" spans="19:19" x14ac:dyDescent="0.25">
      <c r="S2013" s="11"/>
    </row>
    <row r="2014" spans="19:19" x14ac:dyDescent="0.25">
      <c r="S2014" s="11"/>
    </row>
    <row r="2015" spans="19:19" x14ac:dyDescent="0.25">
      <c r="S2015" s="11"/>
    </row>
    <row r="2016" spans="19:19" x14ac:dyDescent="0.25">
      <c r="S2016" s="11"/>
    </row>
    <row r="2017" spans="19:19" x14ac:dyDescent="0.25">
      <c r="S2017" s="11"/>
    </row>
    <row r="2018" spans="19:19" x14ac:dyDescent="0.25">
      <c r="S2018" s="11"/>
    </row>
    <row r="2019" spans="19:19" x14ac:dyDescent="0.25">
      <c r="S2019" s="11"/>
    </row>
    <row r="2020" spans="19:19" x14ac:dyDescent="0.25">
      <c r="S2020" s="11"/>
    </row>
    <row r="2021" spans="19:19" x14ac:dyDescent="0.25">
      <c r="S2021" s="11"/>
    </row>
    <row r="2022" spans="19:19" x14ac:dyDescent="0.25">
      <c r="S2022" s="11"/>
    </row>
    <row r="2023" spans="19:19" x14ac:dyDescent="0.25">
      <c r="S2023" s="11"/>
    </row>
    <row r="2024" spans="19:19" x14ac:dyDescent="0.25">
      <c r="S2024" s="11"/>
    </row>
    <row r="2025" spans="19:19" x14ac:dyDescent="0.25">
      <c r="S2025" s="11"/>
    </row>
    <row r="2026" spans="19:19" x14ac:dyDescent="0.25">
      <c r="S2026" s="11"/>
    </row>
    <row r="2027" spans="19:19" x14ac:dyDescent="0.25">
      <c r="S2027" s="11"/>
    </row>
    <row r="2028" spans="19:19" x14ac:dyDescent="0.25">
      <c r="S2028" s="11"/>
    </row>
    <row r="2029" spans="19:19" x14ac:dyDescent="0.25">
      <c r="S2029" s="11"/>
    </row>
    <row r="2030" spans="19:19" x14ac:dyDescent="0.25">
      <c r="S2030" s="11"/>
    </row>
    <row r="2031" spans="19:19" x14ac:dyDescent="0.25">
      <c r="S2031" s="11"/>
    </row>
    <row r="2032" spans="19:19" x14ac:dyDescent="0.25">
      <c r="S2032" s="11"/>
    </row>
    <row r="2033" spans="19:19" x14ac:dyDescent="0.25">
      <c r="S2033" s="11"/>
    </row>
    <row r="2034" spans="19:19" x14ac:dyDescent="0.25">
      <c r="S2034" s="11"/>
    </row>
    <row r="2035" spans="19:19" x14ac:dyDescent="0.25">
      <c r="S2035" s="11"/>
    </row>
    <row r="2036" spans="19:19" x14ac:dyDescent="0.25">
      <c r="S2036" s="11"/>
    </row>
    <row r="2037" spans="19:19" x14ac:dyDescent="0.25">
      <c r="S2037" s="11"/>
    </row>
    <row r="2038" spans="19:19" x14ac:dyDescent="0.25">
      <c r="S2038" s="11"/>
    </row>
    <row r="2039" spans="19:19" x14ac:dyDescent="0.25">
      <c r="S2039" s="11"/>
    </row>
    <row r="2040" spans="19:19" x14ac:dyDescent="0.25">
      <c r="S2040" s="11"/>
    </row>
    <row r="2041" spans="19:19" x14ac:dyDescent="0.25">
      <c r="S2041" s="11"/>
    </row>
    <row r="2042" spans="19:19" x14ac:dyDescent="0.25">
      <c r="S2042" s="11"/>
    </row>
    <row r="2043" spans="19:19" x14ac:dyDescent="0.25">
      <c r="S2043" s="11"/>
    </row>
    <row r="2044" spans="19:19" x14ac:dyDescent="0.25">
      <c r="S2044" s="11"/>
    </row>
    <row r="2045" spans="19:19" x14ac:dyDescent="0.25">
      <c r="S2045" s="11"/>
    </row>
    <row r="2046" spans="19:19" x14ac:dyDescent="0.25">
      <c r="S2046" s="11"/>
    </row>
    <row r="2047" spans="19:19" x14ac:dyDescent="0.25">
      <c r="S2047" s="11"/>
    </row>
    <row r="2048" spans="19:19" x14ac:dyDescent="0.25">
      <c r="S2048" s="11"/>
    </row>
    <row r="2049" spans="19:19" x14ac:dyDescent="0.25">
      <c r="S2049" s="11"/>
    </row>
    <row r="2050" spans="19:19" x14ac:dyDescent="0.25">
      <c r="S2050" s="11"/>
    </row>
    <row r="2051" spans="19:19" x14ac:dyDescent="0.25">
      <c r="S2051" s="11"/>
    </row>
    <row r="2052" spans="19:19" x14ac:dyDescent="0.25">
      <c r="S2052" s="11"/>
    </row>
    <row r="2053" spans="19:19" x14ac:dyDescent="0.25">
      <c r="S2053" s="11"/>
    </row>
    <row r="2054" spans="19:19" x14ac:dyDescent="0.25">
      <c r="S2054" s="11"/>
    </row>
    <row r="2055" spans="19:19" x14ac:dyDescent="0.25">
      <c r="S2055" s="11"/>
    </row>
    <row r="2056" spans="19:19" x14ac:dyDescent="0.25">
      <c r="S2056" s="11"/>
    </row>
    <row r="2057" spans="19:19" x14ac:dyDescent="0.25">
      <c r="S2057" s="11"/>
    </row>
    <row r="2058" spans="19:19" x14ac:dyDescent="0.25">
      <c r="S2058" s="11"/>
    </row>
    <row r="2059" spans="19:19" x14ac:dyDescent="0.25">
      <c r="S2059" s="11"/>
    </row>
    <row r="2060" spans="19:19" x14ac:dyDescent="0.25">
      <c r="S2060" s="11"/>
    </row>
    <row r="2061" spans="19:19" x14ac:dyDescent="0.25">
      <c r="S2061" s="11"/>
    </row>
    <row r="2062" spans="19:19" x14ac:dyDescent="0.25">
      <c r="S2062" s="11"/>
    </row>
    <row r="2063" spans="19:19" x14ac:dyDescent="0.25">
      <c r="S2063" s="11"/>
    </row>
    <row r="2064" spans="19:19" x14ac:dyDescent="0.25">
      <c r="S2064" s="11"/>
    </row>
    <row r="2065" spans="19:19" x14ac:dyDescent="0.25">
      <c r="S2065" s="11"/>
    </row>
    <row r="2066" spans="19:19" x14ac:dyDescent="0.25">
      <c r="S2066" s="11"/>
    </row>
    <row r="2067" spans="19:19" x14ac:dyDescent="0.25">
      <c r="S2067" s="11"/>
    </row>
    <row r="2068" spans="19:19" x14ac:dyDescent="0.25">
      <c r="S2068" s="11"/>
    </row>
    <row r="2069" spans="19:19" x14ac:dyDescent="0.25">
      <c r="S2069" s="11"/>
    </row>
    <row r="2070" spans="19:19" x14ac:dyDescent="0.25">
      <c r="S2070" s="11"/>
    </row>
    <row r="2071" spans="19:19" x14ac:dyDescent="0.25">
      <c r="S2071" s="11"/>
    </row>
    <row r="2072" spans="19:19" x14ac:dyDescent="0.25">
      <c r="S2072" s="11"/>
    </row>
    <row r="2073" spans="19:19" x14ac:dyDescent="0.25">
      <c r="S2073" s="11"/>
    </row>
    <row r="2074" spans="19:19" x14ac:dyDescent="0.25">
      <c r="S2074" s="11"/>
    </row>
    <row r="2075" spans="19:19" x14ac:dyDescent="0.25">
      <c r="S2075" s="11"/>
    </row>
    <row r="2076" spans="19:19" x14ac:dyDescent="0.25">
      <c r="S2076" s="11"/>
    </row>
    <row r="2077" spans="19:19" x14ac:dyDescent="0.25">
      <c r="S2077" s="11"/>
    </row>
    <row r="2078" spans="19:19" x14ac:dyDescent="0.25">
      <c r="S2078" s="11"/>
    </row>
    <row r="2079" spans="19:19" x14ac:dyDescent="0.25">
      <c r="S2079" s="11"/>
    </row>
    <row r="2080" spans="19:19" x14ac:dyDescent="0.25">
      <c r="S2080" s="11"/>
    </row>
    <row r="2081" spans="19:19" x14ac:dyDescent="0.25">
      <c r="S2081" s="11"/>
    </row>
    <row r="2082" spans="19:19" x14ac:dyDescent="0.25">
      <c r="S2082" s="11"/>
    </row>
    <row r="2083" spans="19:19" x14ac:dyDescent="0.25">
      <c r="S2083" s="11"/>
    </row>
    <row r="2084" spans="19:19" x14ac:dyDescent="0.25">
      <c r="S2084" s="11"/>
    </row>
    <row r="2085" spans="19:19" x14ac:dyDescent="0.25">
      <c r="S2085" s="11"/>
    </row>
    <row r="2086" spans="19:19" x14ac:dyDescent="0.25">
      <c r="S2086" s="11"/>
    </row>
    <row r="2087" spans="19:19" x14ac:dyDescent="0.25">
      <c r="S2087" s="11"/>
    </row>
    <row r="2088" spans="19:19" x14ac:dyDescent="0.25">
      <c r="S2088" s="11"/>
    </row>
    <row r="2089" spans="19:19" x14ac:dyDescent="0.25">
      <c r="S2089" s="11"/>
    </row>
    <row r="2090" spans="19:19" x14ac:dyDescent="0.25">
      <c r="S2090" s="11"/>
    </row>
    <row r="2091" spans="19:19" x14ac:dyDescent="0.25">
      <c r="S2091" s="11"/>
    </row>
    <row r="2092" spans="19:19" x14ac:dyDescent="0.25">
      <c r="S2092" s="11"/>
    </row>
    <row r="2093" spans="19:19" x14ac:dyDescent="0.25">
      <c r="S2093" s="11"/>
    </row>
    <row r="2094" spans="19:19" x14ac:dyDescent="0.25">
      <c r="S2094" s="11"/>
    </row>
    <row r="2095" spans="19:19" x14ac:dyDescent="0.25">
      <c r="S2095" s="11"/>
    </row>
    <row r="2096" spans="19:19" x14ac:dyDescent="0.25">
      <c r="S2096" s="11"/>
    </row>
    <row r="2097" spans="19:19" x14ac:dyDescent="0.25">
      <c r="S2097" s="11"/>
    </row>
    <row r="2098" spans="19:19" x14ac:dyDescent="0.25">
      <c r="S2098" s="11"/>
    </row>
    <row r="2099" spans="19:19" x14ac:dyDescent="0.25">
      <c r="S2099" s="11"/>
    </row>
    <row r="2100" spans="19:19" x14ac:dyDescent="0.25">
      <c r="S2100" s="11"/>
    </row>
    <row r="2101" spans="19:19" x14ac:dyDescent="0.25">
      <c r="S2101" s="11"/>
    </row>
    <row r="2102" spans="19:19" x14ac:dyDescent="0.25">
      <c r="S2102" s="11"/>
    </row>
    <row r="2103" spans="19:19" x14ac:dyDescent="0.25">
      <c r="S2103" s="11"/>
    </row>
    <row r="2104" spans="19:19" x14ac:dyDescent="0.25">
      <c r="S2104" s="11"/>
    </row>
    <row r="2105" spans="19:19" x14ac:dyDescent="0.25">
      <c r="S2105" s="11"/>
    </row>
    <row r="2106" spans="19:19" x14ac:dyDescent="0.25">
      <c r="S2106" s="11"/>
    </row>
    <row r="2107" spans="19:19" x14ac:dyDescent="0.25">
      <c r="S2107" s="11"/>
    </row>
    <row r="2108" spans="19:19" x14ac:dyDescent="0.25">
      <c r="S2108" s="11"/>
    </row>
    <row r="2109" spans="19:19" x14ac:dyDescent="0.25">
      <c r="S2109" s="11"/>
    </row>
    <row r="2110" spans="19:19" x14ac:dyDescent="0.25">
      <c r="S2110" s="11"/>
    </row>
    <row r="2111" spans="19:19" x14ac:dyDescent="0.25">
      <c r="S2111" s="11"/>
    </row>
    <row r="2112" spans="19:19" x14ac:dyDescent="0.25">
      <c r="S2112" s="11"/>
    </row>
    <row r="2113" spans="19:19" x14ac:dyDescent="0.25">
      <c r="S2113" s="11"/>
    </row>
    <row r="2114" spans="19:19" x14ac:dyDescent="0.25">
      <c r="S2114" s="11"/>
    </row>
    <row r="2115" spans="19:19" x14ac:dyDescent="0.25">
      <c r="S2115" s="11"/>
    </row>
    <row r="2116" spans="19:19" x14ac:dyDescent="0.25">
      <c r="S2116" s="11"/>
    </row>
    <row r="2117" spans="19:19" x14ac:dyDescent="0.25">
      <c r="S2117" s="11"/>
    </row>
    <row r="2118" spans="19:19" x14ac:dyDescent="0.25">
      <c r="S2118" s="11"/>
    </row>
    <row r="2119" spans="19:19" x14ac:dyDescent="0.25">
      <c r="S2119" s="11"/>
    </row>
    <row r="2120" spans="19:19" x14ac:dyDescent="0.25">
      <c r="S2120" s="11"/>
    </row>
    <row r="2121" spans="19:19" x14ac:dyDescent="0.25">
      <c r="S2121" s="11"/>
    </row>
    <row r="2122" spans="19:19" x14ac:dyDescent="0.25">
      <c r="S2122" s="11"/>
    </row>
    <row r="2123" spans="19:19" x14ac:dyDescent="0.25">
      <c r="S2123" s="11"/>
    </row>
    <row r="2124" spans="19:19" x14ac:dyDescent="0.25">
      <c r="S2124" s="11"/>
    </row>
    <row r="2125" spans="19:19" x14ac:dyDescent="0.25">
      <c r="S2125" s="11"/>
    </row>
    <row r="2126" spans="19:19" x14ac:dyDescent="0.25">
      <c r="S2126" s="11"/>
    </row>
    <row r="2127" spans="19:19" x14ac:dyDescent="0.25">
      <c r="S2127" s="11"/>
    </row>
    <row r="2128" spans="19:19" x14ac:dyDescent="0.25">
      <c r="S2128" s="11"/>
    </row>
    <row r="2129" spans="19:19" x14ac:dyDescent="0.25">
      <c r="S2129" s="11"/>
    </row>
    <row r="2130" spans="19:19" x14ac:dyDescent="0.25">
      <c r="S2130" s="11"/>
    </row>
    <row r="2131" spans="19:19" x14ac:dyDescent="0.25">
      <c r="S2131" s="11"/>
    </row>
    <row r="2132" spans="19:19" x14ac:dyDescent="0.25">
      <c r="S2132" s="11"/>
    </row>
    <row r="2133" spans="19:19" x14ac:dyDescent="0.25">
      <c r="S2133" s="11"/>
    </row>
    <row r="2134" spans="19:19" x14ac:dyDescent="0.25">
      <c r="S2134" s="11"/>
    </row>
    <row r="2135" spans="19:19" x14ac:dyDescent="0.25">
      <c r="S2135" s="11"/>
    </row>
    <row r="2136" spans="19:19" x14ac:dyDescent="0.25">
      <c r="S2136" s="11"/>
    </row>
    <row r="2137" spans="19:19" x14ac:dyDescent="0.25">
      <c r="S2137" s="11"/>
    </row>
    <row r="2138" spans="19:19" x14ac:dyDescent="0.25">
      <c r="S2138" s="11"/>
    </row>
    <row r="2139" spans="19:19" x14ac:dyDescent="0.25">
      <c r="S2139" s="11"/>
    </row>
    <row r="2140" spans="19:19" x14ac:dyDescent="0.25">
      <c r="S2140" s="11"/>
    </row>
    <row r="2141" spans="19:19" x14ac:dyDescent="0.25">
      <c r="S2141" s="11"/>
    </row>
    <row r="2142" spans="19:19" x14ac:dyDescent="0.25">
      <c r="S2142" s="11"/>
    </row>
    <row r="2143" spans="19:19" x14ac:dyDescent="0.25">
      <c r="S2143" s="11"/>
    </row>
    <row r="2144" spans="19:19" x14ac:dyDescent="0.25">
      <c r="S2144" s="11"/>
    </row>
    <row r="2145" spans="19:19" x14ac:dyDescent="0.25">
      <c r="S2145" s="11"/>
    </row>
    <row r="2146" spans="19:19" x14ac:dyDescent="0.25">
      <c r="S2146" s="11"/>
    </row>
    <row r="2147" spans="19:19" x14ac:dyDescent="0.25">
      <c r="S2147" s="11"/>
    </row>
    <row r="2148" spans="19:19" x14ac:dyDescent="0.25">
      <c r="S2148" s="11"/>
    </row>
    <row r="2149" spans="19:19" x14ac:dyDescent="0.25">
      <c r="S2149" s="11"/>
    </row>
    <row r="2150" spans="19:19" x14ac:dyDescent="0.25">
      <c r="S2150" s="11"/>
    </row>
    <row r="2151" spans="19:19" x14ac:dyDescent="0.25">
      <c r="S2151" s="11"/>
    </row>
    <row r="2152" spans="19:19" x14ac:dyDescent="0.25">
      <c r="S2152" s="11"/>
    </row>
    <row r="2153" spans="19:19" x14ac:dyDescent="0.25">
      <c r="S2153" s="11"/>
    </row>
    <row r="2154" spans="19:19" x14ac:dyDescent="0.25">
      <c r="S2154" s="11"/>
    </row>
    <row r="2155" spans="19:19" x14ac:dyDescent="0.25">
      <c r="S2155" s="11"/>
    </row>
    <row r="2156" spans="19:19" x14ac:dyDescent="0.25">
      <c r="S2156" s="11"/>
    </row>
    <row r="2157" spans="19:19" x14ac:dyDescent="0.25">
      <c r="S2157" s="11"/>
    </row>
    <row r="2158" spans="19:19" x14ac:dyDescent="0.25">
      <c r="S2158" s="11"/>
    </row>
    <row r="2159" spans="19:19" x14ac:dyDescent="0.25">
      <c r="S2159" s="11"/>
    </row>
    <row r="2160" spans="19:19" x14ac:dyDescent="0.25">
      <c r="S2160" s="11"/>
    </row>
    <row r="2161" spans="19:19" x14ac:dyDescent="0.25">
      <c r="S2161" s="11"/>
    </row>
    <row r="2162" spans="19:19" x14ac:dyDescent="0.25">
      <c r="S2162" s="11"/>
    </row>
    <row r="2163" spans="19:19" x14ac:dyDescent="0.25">
      <c r="S2163" s="11"/>
    </row>
    <row r="2164" spans="19:19" x14ac:dyDescent="0.25">
      <c r="S2164" s="11"/>
    </row>
    <row r="2165" spans="19:19" x14ac:dyDescent="0.25">
      <c r="S2165" s="11"/>
    </row>
    <row r="2166" spans="19:19" x14ac:dyDescent="0.25">
      <c r="S2166" s="11"/>
    </row>
    <row r="2167" spans="19:19" x14ac:dyDescent="0.25">
      <c r="S2167" s="11"/>
    </row>
    <row r="2168" spans="19:19" x14ac:dyDescent="0.25">
      <c r="S2168" s="11"/>
    </row>
    <row r="2169" spans="19:19" x14ac:dyDescent="0.25">
      <c r="S2169" s="11"/>
    </row>
    <row r="2170" spans="19:19" x14ac:dyDescent="0.25">
      <c r="S2170" s="11"/>
    </row>
    <row r="2171" spans="19:19" x14ac:dyDescent="0.25">
      <c r="S2171" s="11"/>
    </row>
    <row r="2172" spans="19:19" x14ac:dyDescent="0.25">
      <c r="S2172" s="11"/>
    </row>
    <row r="2173" spans="19:19" x14ac:dyDescent="0.25">
      <c r="S2173" s="11"/>
    </row>
    <row r="2174" spans="19:19" x14ac:dyDescent="0.25">
      <c r="S2174" s="11"/>
    </row>
    <row r="2175" spans="19:19" x14ac:dyDescent="0.25">
      <c r="S2175" s="11"/>
    </row>
    <row r="2176" spans="19:19" x14ac:dyDescent="0.25">
      <c r="S2176" s="11"/>
    </row>
    <row r="2177" spans="19:19" x14ac:dyDescent="0.25">
      <c r="S2177" s="11"/>
    </row>
    <row r="2178" spans="19:19" x14ac:dyDescent="0.25">
      <c r="S2178" s="11"/>
    </row>
    <row r="2179" spans="19:19" x14ac:dyDescent="0.25">
      <c r="S2179" s="11"/>
    </row>
    <row r="2180" spans="19:19" x14ac:dyDescent="0.25">
      <c r="S2180" s="11"/>
    </row>
    <row r="2181" spans="19:19" x14ac:dyDescent="0.25">
      <c r="S2181" s="11"/>
    </row>
    <row r="2182" spans="19:19" x14ac:dyDescent="0.25">
      <c r="S2182" s="11"/>
    </row>
    <row r="2183" spans="19:19" x14ac:dyDescent="0.25">
      <c r="S2183" s="11"/>
    </row>
    <row r="2184" spans="19:19" x14ac:dyDescent="0.25">
      <c r="S2184" s="11"/>
    </row>
    <row r="2185" spans="19:19" x14ac:dyDescent="0.25">
      <c r="S2185" s="11"/>
    </row>
    <row r="2186" spans="19:19" x14ac:dyDescent="0.25">
      <c r="S2186" s="11"/>
    </row>
    <row r="2187" spans="19:19" x14ac:dyDescent="0.25">
      <c r="S2187" s="11"/>
    </row>
    <row r="2188" spans="19:19" x14ac:dyDescent="0.25">
      <c r="S2188" s="11"/>
    </row>
    <row r="2189" spans="19:19" x14ac:dyDescent="0.25">
      <c r="S2189" s="11"/>
    </row>
    <row r="2190" spans="19:19" x14ac:dyDescent="0.25">
      <c r="S2190" s="11"/>
    </row>
    <row r="2191" spans="19:19" x14ac:dyDescent="0.25">
      <c r="S2191" s="11"/>
    </row>
    <row r="2192" spans="19:19" x14ac:dyDescent="0.25">
      <c r="S2192" s="11"/>
    </row>
    <row r="2193" spans="19:19" x14ac:dyDescent="0.25">
      <c r="S2193" s="11"/>
    </row>
    <row r="2194" spans="19:19" x14ac:dyDescent="0.25">
      <c r="S2194" s="11"/>
    </row>
    <row r="2195" spans="19:19" x14ac:dyDescent="0.25">
      <c r="S2195" s="11"/>
    </row>
    <row r="2196" spans="19:19" x14ac:dyDescent="0.25">
      <c r="S2196" s="11"/>
    </row>
    <row r="2197" spans="19:19" x14ac:dyDescent="0.25">
      <c r="S2197" s="11"/>
    </row>
    <row r="2198" spans="19:19" x14ac:dyDescent="0.25">
      <c r="S2198" s="11"/>
    </row>
    <row r="2199" spans="19:19" x14ac:dyDescent="0.25">
      <c r="S2199" s="11"/>
    </row>
    <row r="2200" spans="19:19" x14ac:dyDescent="0.25">
      <c r="S2200" s="11"/>
    </row>
    <row r="2201" spans="19:19" x14ac:dyDescent="0.25">
      <c r="S2201" s="11"/>
    </row>
    <row r="2202" spans="19:19" x14ac:dyDescent="0.25">
      <c r="S2202" s="11"/>
    </row>
    <row r="2203" spans="19:19" x14ac:dyDescent="0.25">
      <c r="S2203" s="11"/>
    </row>
    <row r="2204" spans="19:19" x14ac:dyDescent="0.25">
      <c r="S2204" s="11"/>
    </row>
    <row r="2205" spans="19:19" x14ac:dyDescent="0.25">
      <c r="S2205" s="11"/>
    </row>
    <row r="2206" spans="19:19" x14ac:dyDescent="0.25">
      <c r="S2206" s="11"/>
    </row>
    <row r="2207" spans="19:19" x14ac:dyDescent="0.25">
      <c r="S2207" s="11"/>
    </row>
    <row r="2208" spans="19:19" x14ac:dyDescent="0.25">
      <c r="S2208" s="11"/>
    </row>
    <row r="2209" spans="19:19" x14ac:dyDescent="0.25">
      <c r="S2209" s="11"/>
    </row>
    <row r="2210" spans="19:19" x14ac:dyDescent="0.25">
      <c r="S2210" s="11"/>
    </row>
    <row r="2211" spans="19:19" x14ac:dyDescent="0.25">
      <c r="S2211" s="11"/>
    </row>
    <row r="2212" spans="19:19" x14ac:dyDescent="0.25">
      <c r="S2212" s="11"/>
    </row>
    <row r="2213" spans="19:19" x14ac:dyDescent="0.25">
      <c r="S2213" s="11"/>
    </row>
    <row r="2214" spans="19:19" x14ac:dyDescent="0.25">
      <c r="S2214" s="11"/>
    </row>
    <row r="2215" spans="19:19" x14ac:dyDescent="0.25">
      <c r="S2215" s="11"/>
    </row>
    <row r="2216" spans="19:19" x14ac:dyDescent="0.25">
      <c r="S2216" s="11"/>
    </row>
    <row r="2217" spans="19:19" x14ac:dyDescent="0.25">
      <c r="S2217" s="11"/>
    </row>
    <row r="2218" spans="19:19" x14ac:dyDescent="0.25">
      <c r="S2218" s="11"/>
    </row>
    <row r="2219" spans="19:19" x14ac:dyDescent="0.25">
      <c r="S2219" s="11"/>
    </row>
    <row r="2220" spans="19:19" x14ac:dyDescent="0.25">
      <c r="S2220" s="11"/>
    </row>
    <row r="2221" spans="19:19" x14ac:dyDescent="0.25">
      <c r="S2221" s="11"/>
    </row>
    <row r="2222" spans="19:19" x14ac:dyDescent="0.25">
      <c r="S2222" s="11"/>
    </row>
    <row r="2223" spans="19:19" x14ac:dyDescent="0.25">
      <c r="S2223" s="11"/>
    </row>
    <row r="2224" spans="19:19" x14ac:dyDescent="0.25">
      <c r="S2224" s="11"/>
    </row>
    <row r="2225" spans="19:19" x14ac:dyDescent="0.25">
      <c r="S2225" s="11"/>
    </row>
    <row r="2226" spans="19:19" x14ac:dyDescent="0.25">
      <c r="S2226" s="11"/>
    </row>
    <row r="2227" spans="19:19" x14ac:dyDescent="0.25">
      <c r="S2227" s="11"/>
    </row>
    <row r="2228" spans="19:19" x14ac:dyDescent="0.25">
      <c r="S2228" s="11"/>
    </row>
    <row r="2229" spans="19:19" x14ac:dyDescent="0.25">
      <c r="S2229" s="11"/>
    </row>
    <row r="2230" spans="19:19" x14ac:dyDescent="0.25">
      <c r="S2230" s="11"/>
    </row>
    <row r="2231" spans="19:19" x14ac:dyDescent="0.25">
      <c r="S2231" s="11"/>
    </row>
    <row r="2232" spans="19:19" x14ac:dyDescent="0.25">
      <c r="S2232" s="11"/>
    </row>
    <row r="2233" spans="19:19" x14ac:dyDescent="0.25">
      <c r="S2233" s="11"/>
    </row>
    <row r="2234" spans="19:19" x14ac:dyDescent="0.25">
      <c r="S2234" s="11"/>
    </row>
    <row r="2235" spans="19:19" x14ac:dyDescent="0.25">
      <c r="S2235" s="11"/>
    </row>
    <row r="2236" spans="19:19" x14ac:dyDescent="0.25">
      <c r="S2236" s="11"/>
    </row>
    <row r="2237" spans="19:19" x14ac:dyDescent="0.25">
      <c r="S2237" s="11"/>
    </row>
    <row r="2238" spans="19:19" x14ac:dyDescent="0.25">
      <c r="S2238" s="11"/>
    </row>
    <row r="2239" spans="19:19" x14ac:dyDescent="0.25">
      <c r="S2239" s="11"/>
    </row>
    <row r="2240" spans="19:19" x14ac:dyDescent="0.25">
      <c r="S2240" s="11"/>
    </row>
    <row r="2241" spans="19:19" x14ac:dyDescent="0.25">
      <c r="S2241" s="11"/>
    </row>
    <row r="2242" spans="19:19" x14ac:dyDescent="0.25">
      <c r="S2242" s="11"/>
    </row>
    <row r="2243" spans="19:19" x14ac:dyDescent="0.25">
      <c r="S2243" s="11"/>
    </row>
    <row r="2244" spans="19:19" x14ac:dyDescent="0.25">
      <c r="S2244" s="11"/>
    </row>
    <row r="2245" spans="19:19" x14ac:dyDescent="0.25">
      <c r="S2245" s="11"/>
    </row>
    <row r="2246" spans="19:19" x14ac:dyDescent="0.25">
      <c r="S2246" s="11"/>
    </row>
    <row r="2247" spans="19:19" x14ac:dyDescent="0.25">
      <c r="S2247" s="11"/>
    </row>
    <row r="2248" spans="19:19" x14ac:dyDescent="0.25">
      <c r="S2248" s="11"/>
    </row>
    <row r="2249" spans="19:19" x14ac:dyDescent="0.25">
      <c r="S2249" s="11"/>
    </row>
    <row r="2250" spans="19:19" x14ac:dyDescent="0.25">
      <c r="S2250" s="11"/>
    </row>
    <row r="2251" spans="19:19" x14ac:dyDescent="0.25">
      <c r="S2251" s="11"/>
    </row>
    <row r="2252" spans="19:19" x14ac:dyDescent="0.25">
      <c r="S2252" s="11"/>
    </row>
    <row r="2253" spans="19:19" x14ac:dyDescent="0.25">
      <c r="S2253" s="11"/>
    </row>
    <row r="2254" spans="19:19" x14ac:dyDescent="0.25">
      <c r="S2254" s="11"/>
    </row>
    <row r="2255" spans="19:19" x14ac:dyDescent="0.25">
      <c r="S2255" s="11"/>
    </row>
    <row r="2256" spans="19:19" x14ac:dyDescent="0.25">
      <c r="S2256" s="11"/>
    </row>
    <row r="2257" spans="19:19" x14ac:dyDescent="0.25">
      <c r="S2257" s="11"/>
    </row>
    <row r="2258" spans="19:19" x14ac:dyDescent="0.25">
      <c r="S2258" s="11"/>
    </row>
    <row r="2259" spans="19:19" x14ac:dyDescent="0.25">
      <c r="S2259" s="11"/>
    </row>
    <row r="2260" spans="19:19" x14ac:dyDescent="0.25">
      <c r="S2260" s="11"/>
    </row>
    <row r="2261" spans="19:19" x14ac:dyDescent="0.25">
      <c r="S2261" s="11"/>
    </row>
    <row r="2262" spans="19:19" x14ac:dyDescent="0.25">
      <c r="S2262" s="11"/>
    </row>
    <row r="2263" spans="19:19" x14ac:dyDescent="0.25">
      <c r="S2263" s="11"/>
    </row>
    <row r="2264" spans="19:19" x14ac:dyDescent="0.25">
      <c r="S2264" s="11"/>
    </row>
    <row r="2265" spans="19:19" x14ac:dyDescent="0.25">
      <c r="S2265" s="11"/>
    </row>
    <row r="2266" spans="19:19" x14ac:dyDescent="0.25">
      <c r="S2266" s="11"/>
    </row>
    <row r="2267" spans="19:19" x14ac:dyDescent="0.25">
      <c r="S2267" s="11"/>
    </row>
    <row r="2268" spans="19:19" x14ac:dyDescent="0.25">
      <c r="S2268" s="11"/>
    </row>
    <row r="2269" spans="19:19" x14ac:dyDescent="0.25">
      <c r="S2269" s="11"/>
    </row>
    <row r="2270" spans="19:19" x14ac:dyDescent="0.25">
      <c r="S2270" s="11"/>
    </row>
    <row r="2271" spans="19:19" x14ac:dyDescent="0.25">
      <c r="S2271" s="11"/>
    </row>
    <row r="2272" spans="19:19" x14ac:dyDescent="0.25">
      <c r="S2272" s="11"/>
    </row>
    <row r="2273" spans="19:19" x14ac:dyDescent="0.25">
      <c r="S2273" s="11"/>
    </row>
    <row r="2274" spans="19:19" x14ac:dyDescent="0.25">
      <c r="S2274" s="11"/>
    </row>
    <row r="2275" spans="19:19" x14ac:dyDescent="0.25">
      <c r="S2275" s="11"/>
    </row>
    <row r="2276" spans="19:19" x14ac:dyDescent="0.25">
      <c r="S2276" s="11"/>
    </row>
    <row r="2277" spans="19:19" x14ac:dyDescent="0.25">
      <c r="S2277" s="11"/>
    </row>
    <row r="2278" spans="19:19" x14ac:dyDescent="0.25">
      <c r="S2278" s="11"/>
    </row>
    <row r="2279" spans="19:19" x14ac:dyDescent="0.25">
      <c r="S2279" s="11"/>
    </row>
    <row r="2280" spans="19:19" x14ac:dyDescent="0.25">
      <c r="S2280" s="11"/>
    </row>
    <row r="2281" spans="19:19" x14ac:dyDescent="0.25">
      <c r="S2281" s="11"/>
    </row>
    <row r="2282" spans="19:19" x14ac:dyDescent="0.25">
      <c r="S2282" s="11"/>
    </row>
    <row r="2283" spans="19:19" x14ac:dyDescent="0.25">
      <c r="S2283" s="11"/>
    </row>
    <row r="2284" spans="19:19" x14ac:dyDescent="0.25">
      <c r="S2284" s="11"/>
    </row>
    <row r="2285" spans="19:19" x14ac:dyDescent="0.25">
      <c r="S2285" s="11"/>
    </row>
    <row r="2286" spans="19:19" x14ac:dyDescent="0.25">
      <c r="S2286" s="11"/>
    </row>
    <row r="2287" spans="19:19" x14ac:dyDescent="0.25">
      <c r="S2287" s="11"/>
    </row>
    <row r="2288" spans="19:19" x14ac:dyDescent="0.25">
      <c r="S2288" s="11"/>
    </row>
    <row r="2289" spans="19:19" x14ac:dyDescent="0.25">
      <c r="S2289" s="11"/>
    </row>
    <row r="2290" spans="19:19" x14ac:dyDescent="0.25">
      <c r="S2290" s="11"/>
    </row>
    <row r="2291" spans="19:19" x14ac:dyDescent="0.25">
      <c r="S2291" s="11"/>
    </row>
    <row r="2292" spans="19:19" x14ac:dyDescent="0.25">
      <c r="S2292" s="11"/>
    </row>
    <row r="2293" spans="19:19" x14ac:dyDescent="0.25">
      <c r="S2293" s="11"/>
    </row>
    <row r="2294" spans="19:19" x14ac:dyDescent="0.25">
      <c r="S2294" s="11"/>
    </row>
    <row r="2295" spans="19:19" x14ac:dyDescent="0.25">
      <c r="S2295" s="11"/>
    </row>
    <row r="2296" spans="19:19" x14ac:dyDescent="0.25">
      <c r="S2296" s="11"/>
    </row>
    <row r="2297" spans="19:19" x14ac:dyDescent="0.25">
      <c r="S2297" s="11"/>
    </row>
    <row r="2298" spans="19:19" x14ac:dyDescent="0.25">
      <c r="S2298" s="11"/>
    </row>
    <row r="2299" spans="19:19" x14ac:dyDescent="0.25">
      <c r="S2299" s="11"/>
    </row>
    <row r="2300" spans="19:19" x14ac:dyDescent="0.25">
      <c r="S2300" s="11"/>
    </row>
    <row r="2301" spans="19:19" x14ac:dyDescent="0.25">
      <c r="S2301" s="11"/>
    </row>
    <row r="2302" spans="19:19" x14ac:dyDescent="0.25">
      <c r="S2302" s="11"/>
    </row>
    <row r="2303" spans="19:19" x14ac:dyDescent="0.25">
      <c r="S2303" s="11"/>
    </row>
    <row r="2304" spans="19:19" x14ac:dyDescent="0.25">
      <c r="S2304" s="11"/>
    </row>
    <row r="2305" spans="19:19" x14ac:dyDescent="0.25">
      <c r="S2305" s="11"/>
    </row>
    <row r="2306" spans="19:19" x14ac:dyDescent="0.25">
      <c r="S2306" s="11"/>
    </row>
    <row r="2307" spans="19:19" x14ac:dyDescent="0.25">
      <c r="S2307" s="11"/>
    </row>
    <row r="2308" spans="19:19" x14ac:dyDescent="0.25">
      <c r="S2308" s="11"/>
    </row>
    <row r="2309" spans="19:19" x14ac:dyDescent="0.25">
      <c r="S2309" s="11"/>
    </row>
    <row r="2310" spans="19:19" x14ac:dyDescent="0.25">
      <c r="S2310" s="11"/>
    </row>
    <row r="2311" spans="19:19" x14ac:dyDescent="0.25">
      <c r="S2311" s="11"/>
    </row>
    <row r="2312" spans="19:19" x14ac:dyDescent="0.25">
      <c r="S2312" s="11"/>
    </row>
    <row r="2313" spans="19:19" x14ac:dyDescent="0.25">
      <c r="S2313" s="11"/>
    </row>
    <row r="2314" spans="19:19" x14ac:dyDescent="0.25">
      <c r="S2314" s="11"/>
    </row>
    <row r="2315" spans="19:19" x14ac:dyDescent="0.25">
      <c r="S2315" s="11"/>
    </row>
    <row r="2316" spans="19:19" x14ac:dyDescent="0.25">
      <c r="S2316" s="11"/>
    </row>
    <row r="2317" spans="19:19" x14ac:dyDescent="0.25">
      <c r="S2317" s="11"/>
    </row>
    <row r="2318" spans="19:19" x14ac:dyDescent="0.25">
      <c r="S2318" s="11"/>
    </row>
    <row r="2319" spans="19:19" x14ac:dyDescent="0.25">
      <c r="S2319" s="11"/>
    </row>
    <row r="2320" spans="19:19" x14ac:dyDescent="0.25">
      <c r="S2320" s="11"/>
    </row>
    <row r="2321" spans="19:19" x14ac:dyDescent="0.25">
      <c r="S2321" s="11"/>
    </row>
    <row r="2322" spans="19:19" x14ac:dyDescent="0.25">
      <c r="S2322" s="11"/>
    </row>
    <row r="2323" spans="19:19" x14ac:dyDescent="0.25">
      <c r="S2323" s="11"/>
    </row>
    <row r="2324" spans="19:19" x14ac:dyDescent="0.25">
      <c r="S2324" s="11"/>
    </row>
    <row r="2325" spans="19:19" x14ac:dyDescent="0.25">
      <c r="S2325" s="11"/>
    </row>
    <row r="2326" spans="19:19" x14ac:dyDescent="0.25">
      <c r="S2326" s="11"/>
    </row>
    <row r="2327" spans="19:19" x14ac:dyDescent="0.25">
      <c r="S2327" s="11"/>
    </row>
    <row r="2328" spans="19:19" x14ac:dyDescent="0.25">
      <c r="S2328" s="11"/>
    </row>
    <row r="2329" spans="19:19" x14ac:dyDescent="0.25">
      <c r="S2329" s="11"/>
    </row>
    <row r="2330" spans="19:19" x14ac:dyDescent="0.25">
      <c r="S2330" s="11"/>
    </row>
    <row r="2331" spans="19:19" x14ac:dyDescent="0.25">
      <c r="S2331" s="11"/>
    </row>
    <row r="2332" spans="19:19" x14ac:dyDescent="0.25">
      <c r="S2332" s="11"/>
    </row>
    <row r="2333" spans="19:19" x14ac:dyDescent="0.25">
      <c r="S2333" s="11"/>
    </row>
    <row r="2334" spans="19:19" x14ac:dyDescent="0.25">
      <c r="S2334" s="11"/>
    </row>
    <row r="2335" spans="19:19" x14ac:dyDescent="0.25">
      <c r="S2335" s="11"/>
    </row>
    <row r="2336" spans="19:19" x14ac:dyDescent="0.25">
      <c r="S2336" s="11"/>
    </row>
    <row r="2337" spans="19:19" x14ac:dyDescent="0.25">
      <c r="S2337" s="11"/>
    </row>
    <row r="2338" spans="19:19" x14ac:dyDescent="0.25">
      <c r="S2338" s="11"/>
    </row>
    <row r="2339" spans="19:19" x14ac:dyDescent="0.25">
      <c r="S2339" s="11"/>
    </row>
    <row r="2340" spans="19:19" x14ac:dyDescent="0.25">
      <c r="S2340" s="11"/>
    </row>
    <row r="2341" spans="19:19" x14ac:dyDescent="0.25">
      <c r="S2341" s="11"/>
    </row>
    <row r="2342" spans="19:19" x14ac:dyDescent="0.25">
      <c r="S2342" s="11"/>
    </row>
    <row r="2343" spans="19:19" x14ac:dyDescent="0.25">
      <c r="S2343" s="11"/>
    </row>
    <row r="2344" spans="19:19" x14ac:dyDescent="0.25">
      <c r="S2344" s="11"/>
    </row>
    <row r="2345" spans="19:19" x14ac:dyDescent="0.25">
      <c r="S2345" s="11"/>
    </row>
    <row r="2346" spans="19:19" x14ac:dyDescent="0.25">
      <c r="S2346" s="11"/>
    </row>
    <row r="2347" spans="19:19" x14ac:dyDescent="0.25">
      <c r="S2347" s="11"/>
    </row>
    <row r="2348" spans="19:19" x14ac:dyDescent="0.25">
      <c r="S2348" s="11"/>
    </row>
    <row r="2349" spans="19:19" x14ac:dyDescent="0.25">
      <c r="S2349" s="11"/>
    </row>
    <row r="2350" spans="19:19" x14ac:dyDescent="0.25">
      <c r="S2350" s="11"/>
    </row>
    <row r="2351" spans="19:19" x14ac:dyDescent="0.25">
      <c r="S2351" s="11"/>
    </row>
    <row r="2352" spans="19:19" x14ac:dyDescent="0.25">
      <c r="S2352" s="11"/>
    </row>
    <row r="2353" spans="19:19" x14ac:dyDescent="0.25">
      <c r="S2353" s="11"/>
    </row>
    <row r="2354" spans="19:19" x14ac:dyDescent="0.25">
      <c r="S2354" s="11"/>
    </row>
    <row r="2355" spans="19:19" x14ac:dyDescent="0.25">
      <c r="S2355" s="11"/>
    </row>
    <row r="2356" spans="19:19" x14ac:dyDescent="0.25">
      <c r="S2356" s="11"/>
    </row>
    <row r="2357" spans="19:19" x14ac:dyDescent="0.25">
      <c r="S2357" s="11"/>
    </row>
    <row r="2358" spans="19:19" x14ac:dyDescent="0.25">
      <c r="S2358" s="11"/>
    </row>
    <row r="2359" spans="19:19" x14ac:dyDescent="0.25">
      <c r="S2359" s="11"/>
    </row>
    <row r="2360" spans="19:19" x14ac:dyDescent="0.25">
      <c r="S2360" s="11"/>
    </row>
    <row r="2361" spans="19:19" x14ac:dyDescent="0.25">
      <c r="S2361" s="11"/>
    </row>
    <row r="2362" spans="19:19" x14ac:dyDescent="0.25">
      <c r="S2362" s="11"/>
    </row>
    <row r="2363" spans="19:19" x14ac:dyDescent="0.25">
      <c r="S2363" s="11"/>
    </row>
    <row r="2364" spans="19:19" x14ac:dyDescent="0.25">
      <c r="S2364" s="11"/>
    </row>
    <row r="2365" spans="19:19" x14ac:dyDescent="0.25">
      <c r="S2365" s="11"/>
    </row>
    <row r="2366" spans="19:19" x14ac:dyDescent="0.25">
      <c r="S2366" s="11"/>
    </row>
    <row r="2367" spans="19:19" x14ac:dyDescent="0.25">
      <c r="S2367" s="11"/>
    </row>
    <row r="2368" spans="19:19" x14ac:dyDescent="0.25">
      <c r="S2368" s="11"/>
    </row>
    <row r="2369" spans="19:19" x14ac:dyDescent="0.25">
      <c r="S2369" s="11"/>
    </row>
    <row r="2370" spans="19:19" x14ac:dyDescent="0.25">
      <c r="S2370" s="11"/>
    </row>
    <row r="2371" spans="19:19" x14ac:dyDescent="0.25">
      <c r="S2371" s="11"/>
    </row>
    <row r="2372" spans="19:19" x14ac:dyDescent="0.25">
      <c r="S2372" s="11"/>
    </row>
    <row r="2373" spans="19:19" x14ac:dyDescent="0.25">
      <c r="S2373" s="11"/>
    </row>
    <row r="2374" spans="19:19" x14ac:dyDescent="0.25">
      <c r="S2374" s="11"/>
    </row>
    <row r="2375" spans="19:19" x14ac:dyDescent="0.25">
      <c r="S2375" s="11"/>
    </row>
    <row r="2376" spans="19:19" x14ac:dyDescent="0.25">
      <c r="S2376" s="11"/>
    </row>
    <row r="2377" spans="19:19" x14ac:dyDescent="0.25">
      <c r="S2377" s="11"/>
    </row>
    <row r="2378" spans="19:19" x14ac:dyDescent="0.25">
      <c r="S2378" s="11"/>
    </row>
    <row r="2379" spans="19:19" x14ac:dyDescent="0.25">
      <c r="S2379" s="11"/>
    </row>
    <row r="2380" spans="19:19" x14ac:dyDescent="0.25">
      <c r="S2380" s="11"/>
    </row>
    <row r="2381" spans="19:19" x14ac:dyDescent="0.25">
      <c r="S2381" s="11"/>
    </row>
    <row r="2382" spans="19:19" x14ac:dyDescent="0.25">
      <c r="S2382" s="11"/>
    </row>
    <row r="2383" spans="19:19" x14ac:dyDescent="0.25">
      <c r="S2383" s="11"/>
    </row>
    <row r="2384" spans="19:19" x14ac:dyDescent="0.25">
      <c r="S2384" s="11"/>
    </row>
    <row r="2385" spans="19:19" x14ac:dyDescent="0.25">
      <c r="S2385" s="11"/>
    </row>
    <row r="2386" spans="19:19" x14ac:dyDescent="0.25">
      <c r="S2386" s="11"/>
    </row>
    <row r="2387" spans="19:19" x14ac:dyDescent="0.25">
      <c r="S2387" s="11"/>
    </row>
    <row r="2388" spans="19:19" x14ac:dyDescent="0.25">
      <c r="S2388" s="11"/>
    </row>
    <row r="2389" spans="19:19" x14ac:dyDescent="0.25">
      <c r="S2389" s="11"/>
    </row>
    <row r="2390" spans="19:19" x14ac:dyDescent="0.25">
      <c r="S2390" s="11"/>
    </row>
    <row r="2391" spans="19:19" x14ac:dyDescent="0.25">
      <c r="S2391" s="11"/>
    </row>
    <row r="2392" spans="19:19" x14ac:dyDescent="0.25">
      <c r="S2392" s="11"/>
    </row>
    <row r="2393" spans="19:19" x14ac:dyDescent="0.25">
      <c r="S2393" s="11"/>
    </row>
    <row r="2394" spans="19:19" x14ac:dyDescent="0.25">
      <c r="S2394" s="11"/>
    </row>
    <row r="2395" spans="19:19" x14ac:dyDescent="0.25">
      <c r="S2395" s="11"/>
    </row>
    <row r="2396" spans="19:19" x14ac:dyDescent="0.25">
      <c r="S2396" s="11"/>
    </row>
    <row r="2397" spans="19:19" x14ac:dyDescent="0.25">
      <c r="S2397" s="11"/>
    </row>
    <row r="2398" spans="19:19" x14ac:dyDescent="0.25">
      <c r="S2398" s="11"/>
    </row>
    <row r="2399" spans="19:19" x14ac:dyDescent="0.25">
      <c r="S2399" s="11"/>
    </row>
    <row r="2400" spans="19:19" x14ac:dyDescent="0.25">
      <c r="S2400" s="11"/>
    </row>
    <row r="2401" spans="19:19" x14ac:dyDescent="0.25">
      <c r="S2401" s="11"/>
    </row>
    <row r="2402" spans="19:19" x14ac:dyDescent="0.25">
      <c r="S2402" s="11"/>
    </row>
    <row r="2403" spans="19:19" x14ac:dyDescent="0.25">
      <c r="S2403" s="11"/>
    </row>
    <row r="2404" spans="19:19" x14ac:dyDescent="0.25">
      <c r="S2404" s="11"/>
    </row>
    <row r="2405" spans="19:19" x14ac:dyDescent="0.25">
      <c r="S2405" s="11"/>
    </row>
    <row r="2406" spans="19:19" x14ac:dyDescent="0.25">
      <c r="S2406" s="11"/>
    </row>
    <row r="2407" spans="19:19" x14ac:dyDescent="0.25">
      <c r="S2407" s="11"/>
    </row>
    <row r="2408" spans="19:19" x14ac:dyDescent="0.25">
      <c r="S2408" s="11"/>
    </row>
    <row r="2409" spans="19:19" x14ac:dyDescent="0.25">
      <c r="S2409" s="11"/>
    </row>
    <row r="2410" spans="19:19" x14ac:dyDescent="0.25">
      <c r="S2410" s="11"/>
    </row>
    <row r="2411" spans="19:19" x14ac:dyDescent="0.25">
      <c r="S2411" s="11"/>
    </row>
    <row r="2412" spans="19:19" x14ac:dyDescent="0.25">
      <c r="S2412" s="11"/>
    </row>
    <row r="2413" spans="19:19" x14ac:dyDescent="0.25">
      <c r="S2413" s="11"/>
    </row>
    <row r="2414" spans="19:19" x14ac:dyDescent="0.25">
      <c r="S2414" s="11"/>
    </row>
    <row r="2415" spans="19:19" x14ac:dyDescent="0.25">
      <c r="S2415" s="11"/>
    </row>
    <row r="2416" spans="19:19" x14ac:dyDescent="0.25">
      <c r="S2416" s="11"/>
    </row>
    <row r="2417" spans="19:19" x14ac:dyDescent="0.25">
      <c r="S2417" s="11"/>
    </row>
    <row r="2418" spans="19:19" x14ac:dyDescent="0.25">
      <c r="S2418" s="11"/>
    </row>
    <row r="2419" spans="19:19" x14ac:dyDescent="0.25">
      <c r="S2419" s="11"/>
    </row>
    <row r="2420" spans="19:19" x14ac:dyDescent="0.25">
      <c r="S2420" s="11"/>
    </row>
    <row r="2421" spans="19:19" x14ac:dyDescent="0.25">
      <c r="S2421" s="11"/>
    </row>
    <row r="2422" spans="19:19" x14ac:dyDescent="0.25">
      <c r="S2422" s="11"/>
    </row>
    <row r="2423" spans="19:19" x14ac:dyDescent="0.25">
      <c r="S2423" s="11"/>
    </row>
    <row r="2424" spans="19:19" x14ac:dyDescent="0.25">
      <c r="S2424" s="11"/>
    </row>
    <row r="2425" spans="19:19" x14ac:dyDescent="0.25">
      <c r="S2425" s="11"/>
    </row>
    <row r="2426" spans="19:19" x14ac:dyDescent="0.25">
      <c r="S2426" s="11"/>
    </row>
    <row r="2427" spans="19:19" x14ac:dyDescent="0.25">
      <c r="S2427" s="11"/>
    </row>
    <row r="2428" spans="19:19" x14ac:dyDescent="0.25">
      <c r="S2428" s="11"/>
    </row>
    <row r="2429" spans="19:19" x14ac:dyDescent="0.25">
      <c r="S2429" s="11"/>
    </row>
    <row r="2430" spans="19:19" x14ac:dyDescent="0.25">
      <c r="S2430" s="11"/>
    </row>
    <row r="2431" spans="19:19" x14ac:dyDescent="0.25">
      <c r="S2431" s="11"/>
    </row>
    <row r="2432" spans="19:19" x14ac:dyDescent="0.25">
      <c r="S2432" s="11"/>
    </row>
    <row r="2433" spans="19:19" x14ac:dyDescent="0.25">
      <c r="S2433" s="11"/>
    </row>
    <row r="2434" spans="19:19" x14ac:dyDescent="0.25">
      <c r="S2434" s="11"/>
    </row>
    <row r="2435" spans="19:19" x14ac:dyDescent="0.25">
      <c r="S2435" s="11"/>
    </row>
    <row r="2436" spans="19:19" x14ac:dyDescent="0.25">
      <c r="S2436" s="11"/>
    </row>
    <row r="2437" spans="19:19" x14ac:dyDescent="0.25">
      <c r="S2437" s="11"/>
    </row>
    <row r="2438" spans="19:19" x14ac:dyDescent="0.25">
      <c r="S2438" s="11"/>
    </row>
    <row r="2439" spans="19:19" x14ac:dyDescent="0.25">
      <c r="S2439" s="11"/>
    </row>
    <row r="2440" spans="19:19" x14ac:dyDescent="0.25">
      <c r="S2440" s="11"/>
    </row>
    <row r="2441" spans="19:19" x14ac:dyDescent="0.25">
      <c r="S2441" s="11"/>
    </row>
    <row r="2442" spans="19:19" x14ac:dyDescent="0.25">
      <c r="S2442" s="11"/>
    </row>
    <row r="2443" spans="19:19" x14ac:dyDescent="0.25">
      <c r="S2443" s="11"/>
    </row>
    <row r="2444" spans="19:19" x14ac:dyDescent="0.25">
      <c r="S2444" s="11"/>
    </row>
    <row r="2445" spans="19:19" x14ac:dyDescent="0.25">
      <c r="S2445" s="11"/>
    </row>
    <row r="2446" spans="19:19" x14ac:dyDescent="0.25">
      <c r="S2446" s="11"/>
    </row>
    <row r="2447" spans="19:19" x14ac:dyDescent="0.25">
      <c r="S2447" s="11"/>
    </row>
    <row r="2448" spans="19:19" x14ac:dyDescent="0.25">
      <c r="S2448" s="11"/>
    </row>
    <row r="2449" spans="19:19" x14ac:dyDescent="0.25">
      <c r="S2449" s="11"/>
    </row>
    <row r="2450" spans="19:19" x14ac:dyDescent="0.25">
      <c r="S2450" s="11"/>
    </row>
    <row r="2451" spans="19:19" x14ac:dyDescent="0.25">
      <c r="S2451" s="11"/>
    </row>
    <row r="2452" spans="19:19" x14ac:dyDescent="0.25">
      <c r="S2452" s="11"/>
    </row>
    <row r="2453" spans="19:19" x14ac:dyDescent="0.25">
      <c r="S2453" s="11"/>
    </row>
    <row r="2454" spans="19:19" x14ac:dyDescent="0.25">
      <c r="S2454" s="11"/>
    </row>
    <row r="2455" spans="19:19" x14ac:dyDescent="0.25">
      <c r="S2455" s="11"/>
    </row>
    <row r="2456" spans="19:19" x14ac:dyDescent="0.25">
      <c r="S2456" s="11"/>
    </row>
    <row r="2457" spans="19:19" x14ac:dyDescent="0.25">
      <c r="S2457" s="11"/>
    </row>
    <row r="2458" spans="19:19" x14ac:dyDescent="0.25">
      <c r="S2458" s="11"/>
    </row>
    <row r="2459" spans="19:19" x14ac:dyDescent="0.25">
      <c r="S2459" s="11"/>
    </row>
    <row r="2460" spans="19:19" x14ac:dyDescent="0.25">
      <c r="S2460" s="11"/>
    </row>
    <row r="2461" spans="19:19" x14ac:dyDescent="0.25">
      <c r="S2461" s="11"/>
    </row>
    <row r="2462" spans="19:19" x14ac:dyDescent="0.25">
      <c r="S2462" s="11"/>
    </row>
    <row r="2463" spans="19:19" x14ac:dyDescent="0.25">
      <c r="S2463" s="11"/>
    </row>
    <row r="2464" spans="19:19" x14ac:dyDescent="0.25">
      <c r="S2464" s="11"/>
    </row>
    <row r="2465" spans="19:19" x14ac:dyDescent="0.25">
      <c r="S2465" s="11"/>
    </row>
    <row r="2466" spans="19:19" x14ac:dyDescent="0.25">
      <c r="S2466" s="11"/>
    </row>
    <row r="2467" spans="19:19" x14ac:dyDescent="0.25">
      <c r="S2467" s="11"/>
    </row>
    <row r="2468" spans="19:19" x14ac:dyDescent="0.25">
      <c r="S2468" s="11"/>
    </row>
    <row r="2469" spans="19:19" x14ac:dyDescent="0.25">
      <c r="S2469" s="11"/>
    </row>
    <row r="2470" spans="19:19" x14ac:dyDescent="0.25">
      <c r="S2470" s="11"/>
    </row>
    <row r="2471" spans="19:19" x14ac:dyDescent="0.25">
      <c r="S2471" s="11"/>
    </row>
    <row r="2472" spans="19:19" x14ac:dyDescent="0.25">
      <c r="S2472" s="11"/>
    </row>
    <row r="2473" spans="19:19" x14ac:dyDescent="0.25">
      <c r="S2473" s="11"/>
    </row>
    <row r="2474" spans="19:19" x14ac:dyDescent="0.25">
      <c r="S2474" s="11"/>
    </row>
    <row r="2475" spans="19:19" x14ac:dyDescent="0.25">
      <c r="S2475" s="11"/>
    </row>
    <row r="2476" spans="19:19" x14ac:dyDescent="0.25">
      <c r="S2476" s="11"/>
    </row>
    <row r="2477" spans="19:19" x14ac:dyDescent="0.25">
      <c r="S2477" s="11"/>
    </row>
    <row r="2478" spans="19:19" x14ac:dyDescent="0.25">
      <c r="S2478" s="11"/>
    </row>
    <row r="2479" spans="19:19" x14ac:dyDescent="0.25">
      <c r="S2479" s="11"/>
    </row>
    <row r="2480" spans="19:19" x14ac:dyDescent="0.25">
      <c r="S2480" s="11"/>
    </row>
    <row r="2481" spans="19:19" x14ac:dyDescent="0.25">
      <c r="S2481" s="11"/>
    </row>
    <row r="2482" spans="19:19" x14ac:dyDescent="0.25">
      <c r="S2482" s="11"/>
    </row>
    <row r="2483" spans="19:19" x14ac:dyDescent="0.25">
      <c r="S2483" s="11"/>
    </row>
    <row r="2484" spans="19:19" x14ac:dyDescent="0.25">
      <c r="S2484" s="11"/>
    </row>
    <row r="2485" spans="19:19" x14ac:dyDescent="0.25">
      <c r="S2485" s="11"/>
    </row>
    <row r="2486" spans="19:19" x14ac:dyDescent="0.25">
      <c r="S2486" s="11"/>
    </row>
    <row r="2487" spans="19:19" x14ac:dyDescent="0.25">
      <c r="S2487" s="11"/>
    </row>
    <row r="2488" spans="19:19" x14ac:dyDescent="0.25">
      <c r="S2488" s="11"/>
    </row>
    <row r="2489" spans="19:19" x14ac:dyDescent="0.25">
      <c r="S2489" s="11"/>
    </row>
    <row r="2490" spans="19:19" x14ac:dyDescent="0.25">
      <c r="S2490" s="11"/>
    </row>
    <row r="2491" spans="19:19" x14ac:dyDescent="0.25">
      <c r="S2491" s="11"/>
    </row>
    <row r="2492" spans="19:19" x14ac:dyDescent="0.25">
      <c r="S2492" s="11"/>
    </row>
    <row r="2493" spans="19:19" x14ac:dyDescent="0.25">
      <c r="S2493" s="11"/>
    </row>
    <row r="2494" spans="19:19" x14ac:dyDescent="0.25">
      <c r="S2494" s="11"/>
    </row>
    <row r="2495" spans="19:19" x14ac:dyDescent="0.25">
      <c r="S2495" s="11"/>
    </row>
    <row r="2496" spans="19:19" x14ac:dyDescent="0.25">
      <c r="S2496" s="11"/>
    </row>
    <row r="2497" spans="19:19" x14ac:dyDescent="0.25">
      <c r="S2497" s="11"/>
    </row>
    <row r="2498" spans="19:19" x14ac:dyDescent="0.25">
      <c r="S2498" s="11"/>
    </row>
    <row r="2499" spans="19:19" x14ac:dyDescent="0.25">
      <c r="S2499" s="11"/>
    </row>
    <row r="2500" spans="19:19" x14ac:dyDescent="0.25">
      <c r="S2500" s="11"/>
    </row>
    <row r="2501" spans="19:19" x14ac:dyDescent="0.25">
      <c r="S2501" s="11"/>
    </row>
    <row r="2502" spans="19:19" x14ac:dyDescent="0.25">
      <c r="S2502" s="11"/>
    </row>
    <row r="2503" spans="19:19" x14ac:dyDescent="0.25">
      <c r="S2503" s="11"/>
    </row>
    <row r="2504" spans="19:19" x14ac:dyDescent="0.25">
      <c r="S2504" s="11"/>
    </row>
    <row r="2505" spans="19:19" x14ac:dyDescent="0.25">
      <c r="S2505" s="11"/>
    </row>
    <row r="2506" spans="19:19" x14ac:dyDescent="0.25">
      <c r="S2506" s="11"/>
    </row>
    <row r="2507" spans="19:19" x14ac:dyDescent="0.25">
      <c r="S2507" s="11"/>
    </row>
    <row r="2508" spans="19:19" x14ac:dyDescent="0.25">
      <c r="S2508" s="11"/>
    </row>
    <row r="2509" spans="19:19" x14ac:dyDescent="0.25">
      <c r="S2509" s="11"/>
    </row>
    <row r="2510" spans="19:19" x14ac:dyDescent="0.25">
      <c r="S2510" s="11"/>
    </row>
    <row r="2511" spans="19:19" x14ac:dyDescent="0.25">
      <c r="S2511" s="11"/>
    </row>
    <row r="2512" spans="19:19" x14ac:dyDescent="0.25">
      <c r="S2512" s="11"/>
    </row>
    <row r="2513" spans="19:19" x14ac:dyDescent="0.25">
      <c r="S2513" s="11"/>
    </row>
    <row r="2514" spans="19:19" x14ac:dyDescent="0.25">
      <c r="S2514" s="11"/>
    </row>
    <row r="2515" spans="19:19" x14ac:dyDescent="0.25">
      <c r="S2515" s="11"/>
    </row>
    <row r="2516" spans="19:19" x14ac:dyDescent="0.25">
      <c r="S2516" s="11"/>
    </row>
    <row r="2517" spans="19:19" x14ac:dyDescent="0.25">
      <c r="S2517" s="11"/>
    </row>
    <row r="2518" spans="19:19" x14ac:dyDescent="0.25">
      <c r="S2518" s="11"/>
    </row>
    <row r="2519" spans="19:19" x14ac:dyDescent="0.25">
      <c r="S2519" s="11"/>
    </row>
    <row r="2520" spans="19:19" x14ac:dyDescent="0.25">
      <c r="S2520" s="11"/>
    </row>
    <row r="2521" spans="19:19" x14ac:dyDescent="0.25">
      <c r="S2521" s="11"/>
    </row>
    <row r="2522" spans="19:19" x14ac:dyDescent="0.25">
      <c r="S2522" s="11"/>
    </row>
    <row r="2523" spans="19:19" x14ac:dyDescent="0.25">
      <c r="S2523" s="11"/>
    </row>
    <row r="2524" spans="19:19" x14ac:dyDescent="0.25">
      <c r="S2524" s="11"/>
    </row>
    <row r="2525" spans="19:19" x14ac:dyDescent="0.25">
      <c r="S2525" s="11"/>
    </row>
    <row r="2526" spans="19:19" x14ac:dyDescent="0.25">
      <c r="S2526" s="11"/>
    </row>
    <row r="2527" spans="19:19" x14ac:dyDescent="0.25">
      <c r="S2527" s="11"/>
    </row>
    <row r="2528" spans="19:19" x14ac:dyDescent="0.25">
      <c r="S2528" s="11"/>
    </row>
    <row r="2529" spans="19:19" x14ac:dyDescent="0.25">
      <c r="S2529" s="11"/>
    </row>
    <row r="2530" spans="19:19" x14ac:dyDescent="0.25">
      <c r="S2530" s="11"/>
    </row>
    <row r="2531" spans="19:19" x14ac:dyDescent="0.25">
      <c r="S2531" s="11"/>
    </row>
    <row r="2532" spans="19:19" x14ac:dyDescent="0.25">
      <c r="S2532" s="11"/>
    </row>
    <row r="2533" spans="19:19" x14ac:dyDescent="0.25">
      <c r="S2533" s="11"/>
    </row>
    <row r="2534" spans="19:19" x14ac:dyDescent="0.25">
      <c r="S2534" s="11"/>
    </row>
    <row r="2535" spans="19:19" x14ac:dyDescent="0.25">
      <c r="S2535" s="11"/>
    </row>
    <row r="2536" spans="19:19" x14ac:dyDescent="0.25">
      <c r="S2536" s="11"/>
    </row>
    <row r="2537" spans="19:19" x14ac:dyDescent="0.25">
      <c r="S2537" s="11"/>
    </row>
    <row r="2538" spans="19:19" x14ac:dyDescent="0.25">
      <c r="S2538" s="11"/>
    </row>
    <row r="2539" spans="19:19" x14ac:dyDescent="0.25">
      <c r="S2539" s="11"/>
    </row>
    <row r="2540" spans="19:19" x14ac:dyDescent="0.25">
      <c r="S2540" s="11"/>
    </row>
    <row r="2541" spans="19:19" x14ac:dyDescent="0.25">
      <c r="S2541" s="11"/>
    </row>
    <row r="2542" spans="19:19" x14ac:dyDescent="0.25">
      <c r="S2542" s="11"/>
    </row>
    <row r="2543" spans="19:19" x14ac:dyDescent="0.25">
      <c r="S2543" s="11"/>
    </row>
    <row r="2544" spans="19:19" x14ac:dyDescent="0.25">
      <c r="S2544" s="11"/>
    </row>
    <row r="2545" spans="19:19" x14ac:dyDescent="0.25">
      <c r="S2545" s="11"/>
    </row>
    <row r="2546" spans="19:19" x14ac:dyDescent="0.25">
      <c r="S2546" s="11"/>
    </row>
    <row r="2547" spans="19:19" x14ac:dyDescent="0.25">
      <c r="S2547" s="11"/>
    </row>
    <row r="2548" spans="19:19" x14ac:dyDescent="0.25">
      <c r="S2548" s="11"/>
    </row>
    <row r="2549" spans="19:19" x14ac:dyDescent="0.25">
      <c r="S2549" s="11"/>
    </row>
    <row r="2550" spans="19:19" x14ac:dyDescent="0.25">
      <c r="S2550" s="11"/>
    </row>
    <row r="2551" spans="19:19" x14ac:dyDescent="0.25">
      <c r="S2551" s="11"/>
    </row>
    <row r="2552" spans="19:19" x14ac:dyDescent="0.25">
      <c r="S2552" s="11"/>
    </row>
    <row r="2553" spans="19:19" x14ac:dyDescent="0.25">
      <c r="S2553" s="11"/>
    </row>
    <row r="2554" spans="19:19" x14ac:dyDescent="0.25">
      <c r="S2554" s="11"/>
    </row>
    <row r="2555" spans="19:19" x14ac:dyDescent="0.25">
      <c r="S2555" s="11"/>
    </row>
    <row r="2556" spans="19:19" x14ac:dyDescent="0.25">
      <c r="S2556" s="11"/>
    </row>
    <row r="2557" spans="19:19" x14ac:dyDescent="0.25">
      <c r="S2557" s="11"/>
    </row>
    <row r="2558" spans="19:19" x14ac:dyDescent="0.25">
      <c r="S2558" s="11"/>
    </row>
    <row r="2559" spans="19:19" x14ac:dyDescent="0.25">
      <c r="S2559" s="11"/>
    </row>
    <row r="2560" spans="19:19" x14ac:dyDescent="0.25">
      <c r="S2560" s="11"/>
    </row>
    <row r="2561" spans="19:19" x14ac:dyDescent="0.25">
      <c r="S2561" s="11"/>
    </row>
    <row r="2562" spans="19:19" x14ac:dyDescent="0.25">
      <c r="S2562" s="11"/>
    </row>
    <row r="2563" spans="19:19" x14ac:dyDescent="0.25">
      <c r="S2563" s="11"/>
    </row>
    <row r="2564" spans="19:19" x14ac:dyDescent="0.25">
      <c r="S2564" s="11"/>
    </row>
    <row r="2565" spans="19:19" x14ac:dyDescent="0.25">
      <c r="S2565" s="11"/>
    </row>
    <row r="2566" spans="19:19" x14ac:dyDescent="0.25">
      <c r="S2566" s="11"/>
    </row>
    <row r="2567" spans="19:19" x14ac:dyDescent="0.25">
      <c r="S2567" s="11"/>
    </row>
    <row r="2568" spans="19:19" x14ac:dyDescent="0.25">
      <c r="S2568" s="11"/>
    </row>
    <row r="2569" spans="19:19" x14ac:dyDescent="0.25">
      <c r="S2569" s="11"/>
    </row>
    <row r="2570" spans="19:19" x14ac:dyDescent="0.25">
      <c r="S2570" s="11"/>
    </row>
    <row r="2571" spans="19:19" x14ac:dyDescent="0.25">
      <c r="S2571" s="11"/>
    </row>
    <row r="2572" spans="19:19" x14ac:dyDescent="0.25">
      <c r="S2572" s="11"/>
    </row>
    <row r="2573" spans="19:19" x14ac:dyDescent="0.25">
      <c r="S2573" s="11"/>
    </row>
    <row r="2574" spans="19:19" x14ac:dyDescent="0.25">
      <c r="S2574" s="11"/>
    </row>
    <row r="2575" spans="19:19" x14ac:dyDescent="0.25">
      <c r="S2575" s="11"/>
    </row>
    <row r="2576" spans="19:19" x14ac:dyDescent="0.25">
      <c r="S2576" s="11"/>
    </row>
    <row r="2577" spans="19:19" x14ac:dyDescent="0.25">
      <c r="S2577" s="11"/>
    </row>
    <row r="2578" spans="19:19" x14ac:dyDescent="0.25">
      <c r="S2578" s="11"/>
    </row>
    <row r="2579" spans="19:19" x14ac:dyDescent="0.25">
      <c r="S2579" s="11"/>
    </row>
    <row r="2580" spans="19:19" x14ac:dyDescent="0.25">
      <c r="S2580" s="11"/>
    </row>
    <row r="2581" spans="19:19" x14ac:dyDescent="0.25">
      <c r="S2581" s="11"/>
    </row>
    <row r="2582" spans="19:19" x14ac:dyDescent="0.25">
      <c r="S2582" s="11"/>
    </row>
    <row r="2583" spans="19:19" x14ac:dyDescent="0.25">
      <c r="S2583" s="11"/>
    </row>
    <row r="2584" spans="19:19" x14ac:dyDescent="0.25">
      <c r="S2584" s="11"/>
    </row>
    <row r="2585" spans="19:19" x14ac:dyDescent="0.25">
      <c r="S2585" s="11"/>
    </row>
    <row r="2586" spans="19:19" x14ac:dyDescent="0.25">
      <c r="S2586" s="11"/>
    </row>
    <row r="2587" spans="19:19" x14ac:dyDescent="0.25">
      <c r="S2587" s="11"/>
    </row>
    <row r="2588" spans="19:19" x14ac:dyDescent="0.25">
      <c r="S2588" s="11"/>
    </row>
    <row r="2589" spans="19:19" x14ac:dyDescent="0.25">
      <c r="S2589" s="11"/>
    </row>
    <row r="2590" spans="19:19" x14ac:dyDescent="0.25">
      <c r="S2590" s="11"/>
    </row>
    <row r="2591" spans="19:19" x14ac:dyDescent="0.25">
      <c r="S2591" s="11"/>
    </row>
    <row r="2592" spans="19:19" x14ac:dyDescent="0.25">
      <c r="S2592" s="11"/>
    </row>
    <row r="2593" spans="19:19" x14ac:dyDescent="0.25">
      <c r="S2593" s="11"/>
    </row>
    <row r="2594" spans="19:19" x14ac:dyDescent="0.25">
      <c r="S2594" s="11"/>
    </row>
    <row r="2595" spans="19:19" x14ac:dyDescent="0.25">
      <c r="S2595" s="11"/>
    </row>
    <row r="2596" spans="19:19" x14ac:dyDescent="0.25">
      <c r="S2596" s="11"/>
    </row>
    <row r="2597" spans="19:19" x14ac:dyDescent="0.25">
      <c r="S2597" s="11"/>
    </row>
    <row r="2598" spans="19:19" x14ac:dyDescent="0.25">
      <c r="S2598" s="11"/>
    </row>
    <row r="2599" spans="19:19" x14ac:dyDescent="0.25">
      <c r="S2599" s="11"/>
    </row>
    <row r="2600" spans="19:19" x14ac:dyDescent="0.25">
      <c r="S2600" s="11"/>
    </row>
    <row r="2601" spans="19:19" x14ac:dyDescent="0.25">
      <c r="S2601" s="11"/>
    </row>
    <row r="2602" spans="19:19" x14ac:dyDescent="0.25">
      <c r="S2602" s="11"/>
    </row>
    <row r="2603" spans="19:19" x14ac:dyDescent="0.25">
      <c r="S2603" s="11"/>
    </row>
    <row r="2604" spans="19:19" x14ac:dyDescent="0.25">
      <c r="S2604" s="11"/>
    </row>
    <row r="2605" spans="19:19" x14ac:dyDescent="0.25">
      <c r="S2605" s="11"/>
    </row>
    <row r="2606" spans="19:19" x14ac:dyDescent="0.25">
      <c r="S2606" s="11"/>
    </row>
    <row r="2607" spans="19:19" x14ac:dyDescent="0.25">
      <c r="S2607" s="11"/>
    </row>
    <row r="2608" spans="19:19" x14ac:dyDescent="0.25">
      <c r="S2608" s="11"/>
    </row>
    <row r="2609" spans="19:19" x14ac:dyDescent="0.25">
      <c r="S2609" s="11"/>
    </row>
    <row r="2610" spans="19:19" x14ac:dyDescent="0.25">
      <c r="S2610" s="11"/>
    </row>
    <row r="2611" spans="19:19" x14ac:dyDescent="0.25">
      <c r="S2611" s="11"/>
    </row>
    <row r="2612" spans="19:19" x14ac:dyDescent="0.25">
      <c r="S2612" s="11"/>
    </row>
    <row r="2613" spans="19:19" x14ac:dyDescent="0.25">
      <c r="S2613" s="11"/>
    </row>
    <row r="2614" spans="19:19" x14ac:dyDescent="0.25">
      <c r="S2614" s="11"/>
    </row>
    <row r="2615" spans="19:19" x14ac:dyDescent="0.25">
      <c r="S2615" s="11"/>
    </row>
    <row r="2616" spans="19:19" x14ac:dyDescent="0.25">
      <c r="S2616" s="11"/>
    </row>
    <row r="2617" spans="19:19" x14ac:dyDescent="0.25">
      <c r="S2617" s="11"/>
    </row>
    <row r="2618" spans="19:19" x14ac:dyDescent="0.25">
      <c r="S2618" s="11"/>
    </row>
    <row r="2619" spans="19:19" x14ac:dyDescent="0.25">
      <c r="S2619" s="11"/>
    </row>
    <row r="2620" spans="19:19" x14ac:dyDescent="0.25">
      <c r="S2620" s="11"/>
    </row>
    <row r="2621" spans="19:19" x14ac:dyDescent="0.25">
      <c r="S2621" s="11"/>
    </row>
    <row r="2622" spans="19:19" x14ac:dyDescent="0.25">
      <c r="S2622" s="11"/>
    </row>
    <row r="2623" spans="19:19" x14ac:dyDescent="0.25">
      <c r="S2623" s="11"/>
    </row>
    <row r="2624" spans="19:19" x14ac:dyDescent="0.25">
      <c r="S2624" s="11"/>
    </row>
    <row r="2625" spans="19:19" x14ac:dyDescent="0.25">
      <c r="S2625" s="11"/>
    </row>
    <row r="2626" spans="19:19" x14ac:dyDescent="0.25">
      <c r="S2626" s="11"/>
    </row>
    <row r="2627" spans="19:19" x14ac:dyDescent="0.25">
      <c r="S2627" s="11"/>
    </row>
    <row r="2628" spans="19:19" x14ac:dyDescent="0.25">
      <c r="S2628" s="11"/>
    </row>
    <row r="2629" spans="19:19" x14ac:dyDescent="0.25">
      <c r="S2629" s="11"/>
    </row>
    <row r="2630" spans="19:19" x14ac:dyDescent="0.25">
      <c r="S2630" s="11"/>
    </row>
    <row r="2631" spans="19:19" x14ac:dyDescent="0.25">
      <c r="S2631" s="11"/>
    </row>
    <row r="2632" spans="19:19" x14ac:dyDescent="0.25">
      <c r="S2632" s="11"/>
    </row>
    <row r="2633" spans="19:19" x14ac:dyDescent="0.25">
      <c r="S2633" s="11"/>
    </row>
    <row r="2634" spans="19:19" x14ac:dyDescent="0.25">
      <c r="S2634" s="11"/>
    </row>
    <row r="2635" spans="19:19" x14ac:dyDescent="0.25">
      <c r="S2635" s="11"/>
    </row>
    <row r="2636" spans="19:19" x14ac:dyDescent="0.25">
      <c r="S2636" s="11"/>
    </row>
    <row r="2637" spans="19:19" x14ac:dyDescent="0.25">
      <c r="S2637" s="11"/>
    </row>
    <row r="2638" spans="19:19" x14ac:dyDescent="0.25">
      <c r="S2638" s="11"/>
    </row>
    <row r="2639" spans="19:19" x14ac:dyDescent="0.25">
      <c r="S2639" s="11"/>
    </row>
    <row r="2640" spans="19:19" x14ac:dyDescent="0.25">
      <c r="S2640" s="11"/>
    </row>
    <row r="2641" spans="19:19" x14ac:dyDescent="0.25">
      <c r="S2641" s="11"/>
    </row>
    <row r="2642" spans="19:19" x14ac:dyDescent="0.25">
      <c r="S2642" s="11"/>
    </row>
    <row r="2643" spans="19:19" x14ac:dyDescent="0.25">
      <c r="S2643" s="11"/>
    </row>
    <row r="2644" spans="19:19" x14ac:dyDescent="0.25">
      <c r="S2644" s="11"/>
    </row>
    <row r="2645" spans="19:19" x14ac:dyDescent="0.25">
      <c r="S2645" s="11"/>
    </row>
    <row r="2646" spans="19:19" x14ac:dyDescent="0.25">
      <c r="S2646" s="11"/>
    </row>
    <row r="2647" spans="19:19" x14ac:dyDescent="0.25">
      <c r="S2647" s="11"/>
    </row>
    <row r="2648" spans="19:19" x14ac:dyDescent="0.25">
      <c r="S2648" s="11"/>
    </row>
    <row r="2649" spans="19:19" x14ac:dyDescent="0.25">
      <c r="S2649" s="11"/>
    </row>
    <row r="2650" spans="19:19" x14ac:dyDescent="0.25">
      <c r="S2650" s="11"/>
    </row>
    <row r="2651" spans="19:19" x14ac:dyDescent="0.25">
      <c r="S2651" s="11"/>
    </row>
    <row r="2652" spans="19:19" x14ac:dyDescent="0.25">
      <c r="S2652" s="11"/>
    </row>
    <row r="2653" spans="19:19" x14ac:dyDescent="0.25">
      <c r="S2653" s="11"/>
    </row>
    <row r="2654" spans="19:19" x14ac:dyDescent="0.25">
      <c r="S2654" s="11"/>
    </row>
    <row r="2655" spans="19:19" x14ac:dyDescent="0.25">
      <c r="S2655" s="11"/>
    </row>
    <row r="2656" spans="19:19" x14ac:dyDescent="0.25">
      <c r="S2656" s="11"/>
    </row>
    <row r="2657" spans="19:19" x14ac:dyDescent="0.25">
      <c r="S2657" s="11"/>
    </row>
    <row r="2658" spans="19:19" x14ac:dyDescent="0.25">
      <c r="S2658" s="11"/>
    </row>
    <row r="2659" spans="19:19" x14ac:dyDescent="0.25">
      <c r="S2659" s="11"/>
    </row>
    <row r="2660" spans="19:19" x14ac:dyDescent="0.25">
      <c r="S2660" s="11"/>
    </row>
    <row r="2661" spans="19:19" x14ac:dyDescent="0.25">
      <c r="S2661" s="11"/>
    </row>
    <row r="2662" spans="19:19" x14ac:dyDescent="0.25">
      <c r="S2662" s="11"/>
    </row>
    <row r="2663" spans="19:19" x14ac:dyDescent="0.25">
      <c r="S2663" s="11"/>
    </row>
    <row r="2664" spans="19:19" x14ac:dyDescent="0.25">
      <c r="S2664" s="11"/>
    </row>
    <row r="2665" spans="19:19" x14ac:dyDescent="0.25">
      <c r="S2665" s="11"/>
    </row>
    <row r="2666" spans="19:19" x14ac:dyDescent="0.25">
      <c r="S2666" s="11"/>
    </row>
    <row r="2667" spans="19:19" x14ac:dyDescent="0.25">
      <c r="S2667" s="11"/>
    </row>
    <row r="2668" spans="19:19" x14ac:dyDescent="0.25">
      <c r="S2668" s="11"/>
    </row>
    <row r="2669" spans="19:19" x14ac:dyDescent="0.25">
      <c r="S2669" s="11"/>
    </row>
    <row r="2670" spans="19:19" x14ac:dyDescent="0.25">
      <c r="S2670" s="11"/>
    </row>
    <row r="2671" spans="19:19" x14ac:dyDescent="0.25">
      <c r="S2671" s="11"/>
    </row>
    <row r="2672" spans="19:19" x14ac:dyDescent="0.25">
      <c r="S2672" s="11"/>
    </row>
    <row r="2673" spans="19:19" x14ac:dyDescent="0.25">
      <c r="S2673" s="11"/>
    </row>
    <row r="2674" spans="19:19" x14ac:dyDescent="0.25">
      <c r="S2674" s="11"/>
    </row>
    <row r="2675" spans="19:19" x14ac:dyDescent="0.25">
      <c r="S2675" s="11"/>
    </row>
    <row r="2676" spans="19:19" x14ac:dyDescent="0.25">
      <c r="S2676" s="11"/>
    </row>
    <row r="2677" spans="19:19" x14ac:dyDescent="0.25">
      <c r="S2677" s="11"/>
    </row>
    <row r="2678" spans="19:19" x14ac:dyDescent="0.25">
      <c r="S2678" s="11"/>
    </row>
    <row r="2679" spans="19:19" x14ac:dyDescent="0.25">
      <c r="S2679" s="11"/>
    </row>
    <row r="2680" spans="19:19" x14ac:dyDescent="0.25">
      <c r="S2680" s="11"/>
    </row>
    <row r="2681" spans="19:19" x14ac:dyDescent="0.25">
      <c r="S2681" s="11"/>
    </row>
    <row r="2682" spans="19:19" x14ac:dyDescent="0.25">
      <c r="S2682" s="11"/>
    </row>
    <row r="2683" spans="19:19" x14ac:dyDescent="0.25">
      <c r="S2683" s="11"/>
    </row>
    <row r="2684" spans="19:19" x14ac:dyDescent="0.25">
      <c r="S2684" s="11"/>
    </row>
    <row r="2685" spans="19:19" x14ac:dyDescent="0.25">
      <c r="S2685" s="11"/>
    </row>
    <row r="2686" spans="19:19" x14ac:dyDescent="0.25">
      <c r="S2686" s="11"/>
    </row>
    <row r="2687" spans="19:19" x14ac:dyDescent="0.25">
      <c r="S2687" s="11"/>
    </row>
    <row r="2688" spans="19:19" x14ac:dyDescent="0.25">
      <c r="S2688" s="11"/>
    </row>
    <row r="2689" spans="19:19" x14ac:dyDescent="0.25">
      <c r="S2689" s="11"/>
    </row>
    <row r="2690" spans="19:19" x14ac:dyDescent="0.25">
      <c r="S2690" s="11"/>
    </row>
    <row r="2691" spans="19:19" x14ac:dyDescent="0.25">
      <c r="S2691" s="11"/>
    </row>
    <row r="2692" spans="19:19" x14ac:dyDescent="0.25">
      <c r="S2692" s="11"/>
    </row>
    <row r="2693" spans="19:19" x14ac:dyDescent="0.25">
      <c r="S2693" s="11"/>
    </row>
    <row r="2694" spans="19:19" x14ac:dyDescent="0.25">
      <c r="S2694" s="11"/>
    </row>
    <row r="2695" spans="19:19" x14ac:dyDescent="0.25">
      <c r="S2695" s="11"/>
    </row>
    <row r="2696" spans="19:19" x14ac:dyDescent="0.25">
      <c r="S2696" s="11"/>
    </row>
    <row r="2697" spans="19:19" x14ac:dyDescent="0.25">
      <c r="S2697" s="11"/>
    </row>
    <row r="2698" spans="19:19" x14ac:dyDescent="0.25">
      <c r="S2698" s="11"/>
    </row>
    <row r="2699" spans="19:19" x14ac:dyDescent="0.25">
      <c r="S2699" s="11"/>
    </row>
    <row r="2700" spans="19:19" x14ac:dyDescent="0.25">
      <c r="S2700" s="11"/>
    </row>
    <row r="2701" spans="19:19" x14ac:dyDescent="0.25">
      <c r="S2701" s="11"/>
    </row>
    <row r="2702" spans="19:19" x14ac:dyDescent="0.25">
      <c r="S2702" s="11"/>
    </row>
    <row r="2703" spans="19:19" x14ac:dyDescent="0.25">
      <c r="S2703" s="11"/>
    </row>
    <row r="2704" spans="19:19" x14ac:dyDescent="0.25">
      <c r="S2704" s="11"/>
    </row>
    <row r="2705" spans="19:19" x14ac:dyDescent="0.25">
      <c r="S2705" s="11"/>
    </row>
    <row r="2706" spans="19:19" x14ac:dyDescent="0.25">
      <c r="S2706" s="11"/>
    </row>
    <row r="2707" spans="19:19" x14ac:dyDescent="0.25">
      <c r="S2707" s="11"/>
    </row>
    <row r="2708" spans="19:19" x14ac:dyDescent="0.25">
      <c r="S2708" s="11"/>
    </row>
    <row r="2709" spans="19:19" x14ac:dyDescent="0.25">
      <c r="S2709" s="11"/>
    </row>
    <row r="2710" spans="19:19" x14ac:dyDescent="0.25">
      <c r="S2710" s="11"/>
    </row>
    <row r="2711" spans="19:19" x14ac:dyDescent="0.25">
      <c r="S2711" s="11"/>
    </row>
    <row r="2712" spans="19:19" x14ac:dyDescent="0.25">
      <c r="S2712" s="11"/>
    </row>
    <row r="2713" spans="19:19" x14ac:dyDescent="0.25">
      <c r="S2713" s="11"/>
    </row>
    <row r="2714" spans="19:19" x14ac:dyDescent="0.25">
      <c r="S2714" s="11"/>
    </row>
    <row r="2715" spans="19:19" x14ac:dyDescent="0.25">
      <c r="S2715" s="11"/>
    </row>
    <row r="2716" spans="19:19" x14ac:dyDescent="0.25">
      <c r="S2716" s="11"/>
    </row>
    <row r="2717" spans="19:19" x14ac:dyDescent="0.25">
      <c r="S2717" s="11"/>
    </row>
    <row r="2718" spans="19:19" x14ac:dyDescent="0.25">
      <c r="S2718" s="11"/>
    </row>
    <row r="2719" spans="19:19" x14ac:dyDescent="0.25">
      <c r="S2719" s="11"/>
    </row>
    <row r="2720" spans="19:19" x14ac:dyDescent="0.25">
      <c r="S2720" s="11"/>
    </row>
    <row r="2721" spans="19:19" x14ac:dyDescent="0.25">
      <c r="S2721" s="11"/>
    </row>
    <row r="2722" spans="19:19" x14ac:dyDescent="0.25">
      <c r="S2722" s="11"/>
    </row>
    <row r="2723" spans="19:19" x14ac:dyDescent="0.25">
      <c r="S2723" s="11"/>
    </row>
    <row r="2724" spans="19:19" x14ac:dyDescent="0.25">
      <c r="S2724" s="11"/>
    </row>
    <row r="2725" spans="19:19" x14ac:dyDescent="0.25">
      <c r="S2725" s="11"/>
    </row>
    <row r="2726" spans="19:19" x14ac:dyDescent="0.25">
      <c r="S2726" s="11"/>
    </row>
    <row r="2727" spans="19:19" x14ac:dyDescent="0.25">
      <c r="S2727" s="11"/>
    </row>
    <row r="2728" spans="19:19" x14ac:dyDescent="0.25">
      <c r="S2728" s="11"/>
    </row>
    <row r="2729" spans="19:19" x14ac:dyDescent="0.25">
      <c r="S2729" s="11"/>
    </row>
    <row r="2730" spans="19:19" x14ac:dyDescent="0.25">
      <c r="S2730" s="11"/>
    </row>
    <row r="2731" spans="19:19" x14ac:dyDescent="0.25">
      <c r="S2731" s="11"/>
    </row>
    <row r="2732" spans="19:19" x14ac:dyDescent="0.25">
      <c r="S2732" s="11"/>
    </row>
    <row r="2733" spans="19:19" x14ac:dyDescent="0.25">
      <c r="S2733" s="11"/>
    </row>
    <row r="2734" spans="19:19" x14ac:dyDescent="0.25">
      <c r="S2734" s="11"/>
    </row>
    <row r="2735" spans="19:19" x14ac:dyDescent="0.25">
      <c r="S2735" s="11"/>
    </row>
    <row r="2736" spans="19:19" x14ac:dyDescent="0.25">
      <c r="S2736" s="11"/>
    </row>
    <row r="2737" spans="19:19" x14ac:dyDescent="0.25">
      <c r="S2737" s="11"/>
    </row>
    <row r="2738" spans="19:19" x14ac:dyDescent="0.25">
      <c r="S2738" s="11"/>
    </row>
    <row r="2739" spans="19:19" x14ac:dyDescent="0.25">
      <c r="S2739" s="11"/>
    </row>
    <row r="2740" spans="19:19" x14ac:dyDescent="0.25">
      <c r="S2740" s="11"/>
    </row>
    <row r="2741" spans="19:19" x14ac:dyDescent="0.25">
      <c r="S2741" s="11"/>
    </row>
    <row r="2742" spans="19:19" x14ac:dyDescent="0.25">
      <c r="S2742" s="11"/>
    </row>
    <row r="2743" spans="19:19" x14ac:dyDescent="0.25">
      <c r="S2743" s="11"/>
    </row>
    <row r="2744" spans="19:19" x14ac:dyDescent="0.25">
      <c r="S2744" s="11"/>
    </row>
    <row r="2745" spans="19:19" x14ac:dyDescent="0.25">
      <c r="S2745" s="11"/>
    </row>
    <row r="2746" spans="19:19" x14ac:dyDescent="0.25">
      <c r="S2746" s="11"/>
    </row>
    <row r="2747" spans="19:19" x14ac:dyDescent="0.25">
      <c r="S2747" s="11"/>
    </row>
    <row r="2748" spans="19:19" x14ac:dyDescent="0.25">
      <c r="S2748" s="11"/>
    </row>
    <row r="2749" spans="19:19" x14ac:dyDescent="0.25">
      <c r="S2749" s="11"/>
    </row>
    <row r="2750" spans="19:19" x14ac:dyDescent="0.25">
      <c r="S2750" s="11"/>
    </row>
    <row r="2751" spans="19:19" x14ac:dyDescent="0.25">
      <c r="S2751" s="11"/>
    </row>
    <row r="2752" spans="19:19" x14ac:dyDescent="0.25">
      <c r="S2752" s="11"/>
    </row>
    <row r="2753" spans="19:19" x14ac:dyDescent="0.25">
      <c r="S2753" s="11"/>
    </row>
    <row r="2754" spans="19:19" x14ac:dyDescent="0.25">
      <c r="S2754" s="11"/>
    </row>
    <row r="2755" spans="19:19" x14ac:dyDescent="0.25">
      <c r="S2755" s="11"/>
    </row>
    <row r="2756" spans="19:19" x14ac:dyDescent="0.25">
      <c r="S2756" s="11"/>
    </row>
    <row r="2757" spans="19:19" x14ac:dyDescent="0.25">
      <c r="S2757" s="11"/>
    </row>
    <row r="2758" spans="19:19" x14ac:dyDescent="0.25">
      <c r="S2758" s="11"/>
    </row>
    <row r="2759" spans="19:19" x14ac:dyDescent="0.25">
      <c r="S2759" s="11"/>
    </row>
    <row r="2760" spans="19:19" x14ac:dyDescent="0.25">
      <c r="S2760" s="11"/>
    </row>
    <row r="2761" spans="19:19" x14ac:dyDescent="0.25">
      <c r="S2761" s="11"/>
    </row>
    <row r="2762" spans="19:19" x14ac:dyDescent="0.25">
      <c r="S2762" s="11"/>
    </row>
    <row r="2763" spans="19:19" x14ac:dyDescent="0.25">
      <c r="S2763" s="11"/>
    </row>
    <row r="2764" spans="19:19" x14ac:dyDescent="0.25">
      <c r="S2764" s="11"/>
    </row>
    <row r="2765" spans="19:19" x14ac:dyDescent="0.25">
      <c r="S2765" s="11"/>
    </row>
    <row r="2766" spans="19:19" x14ac:dyDescent="0.25">
      <c r="S2766" s="11"/>
    </row>
    <row r="2767" spans="19:19" x14ac:dyDescent="0.25">
      <c r="S2767" s="11"/>
    </row>
    <row r="2768" spans="19:19" x14ac:dyDescent="0.25">
      <c r="S2768" s="11"/>
    </row>
    <row r="2769" spans="19:19" x14ac:dyDescent="0.25">
      <c r="S2769" s="11"/>
    </row>
    <row r="2770" spans="19:19" x14ac:dyDescent="0.25">
      <c r="S2770" s="11"/>
    </row>
    <row r="2771" spans="19:19" x14ac:dyDescent="0.25">
      <c r="S2771" s="11"/>
    </row>
    <row r="2772" spans="19:19" x14ac:dyDescent="0.25">
      <c r="S2772" s="11"/>
    </row>
    <row r="2773" spans="19:19" x14ac:dyDescent="0.25">
      <c r="S2773" s="11"/>
    </row>
    <row r="2774" spans="19:19" x14ac:dyDescent="0.25">
      <c r="S2774" s="11"/>
    </row>
    <row r="2775" spans="19:19" x14ac:dyDescent="0.25">
      <c r="S2775" s="11"/>
    </row>
    <row r="2776" spans="19:19" x14ac:dyDescent="0.25">
      <c r="S2776" s="11"/>
    </row>
    <row r="2777" spans="19:19" x14ac:dyDescent="0.25">
      <c r="S2777" s="11"/>
    </row>
    <row r="2778" spans="19:19" x14ac:dyDescent="0.25">
      <c r="S2778" s="11"/>
    </row>
    <row r="2779" spans="19:19" x14ac:dyDescent="0.25">
      <c r="S2779" s="11"/>
    </row>
    <row r="2780" spans="19:19" x14ac:dyDescent="0.25">
      <c r="S2780" s="11"/>
    </row>
    <row r="2781" spans="19:19" x14ac:dyDescent="0.25">
      <c r="S2781" s="11"/>
    </row>
    <row r="2782" spans="19:19" x14ac:dyDescent="0.25">
      <c r="S2782" s="11"/>
    </row>
    <row r="2783" spans="19:19" x14ac:dyDescent="0.25">
      <c r="S2783" s="11"/>
    </row>
    <row r="2784" spans="19:19" x14ac:dyDescent="0.25">
      <c r="S2784" s="11"/>
    </row>
    <row r="2785" spans="19:19" x14ac:dyDescent="0.25">
      <c r="S2785" s="11"/>
    </row>
    <row r="2786" spans="19:19" x14ac:dyDescent="0.25">
      <c r="S2786" s="11"/>
    </row>
    <row r="2787" spans="19:19" x14ac:dyDescent="0.25">
      <c r="S2787" s="11"/>
    </row>
    <row r="2788" spans="19:19" x14ac:dyDescent="0.25">
      <c r="S2788" s="11"/>
    </row>
    <row r="2789" spans="19:19" x14ac:dyDescent="0.25">
      <c r="S2789" s="11"/>
    </row>
    <row r="2790" spans="19:19" x14ac:dyDescent="0.25">
      <c r="S2790" s="11"/>
    </row>
    <row r="2791" spans="19:19" x14ac:dyDescent="0.25">
      <c r="S2791" s="11"/>
    </row>
    <row r="2792" spans="19:19" x14ac:dyDescent="0.25">
      <c r="S2792" s="11"/>
    </row>
    <row r="2793" spans="19:19" x14ac:dyDescent="0.25">
      <c r="S2793" s="11"/>
    </row>
    <row r="2794" spans="19:19" x14ac:dyDescent="0.25">
      <c r="S2794" s="11"/>
    </row>
    <row r="2795" spans="19:19" x14ac:dyDescent="0.25">
      <c r="S2795" s="11"/>
    </row>
    <row r="2796" spans="19:19" x14ac:dyDescent="0.25">
      <c r="S2796" s="11"/>
    </row>
    <row r="2797" spans="19:19" x14ac:dyDescent="0.25">
      <c r="S2797" s="11"/>
    </row>
    <row r="2798" spans="19:19" x14ac:dyDescent="0.25">
      <c r="S2798" s="11"/>
    </row>
    <row r="2799" spans="19:19" x14ac:dyDescent="0.25">
      <c r="S2799" s="11"/>
    </row>
    <row r="2800" spans="19:19" x14ac:dyDescent="0.25">
      <c r="S2800" s="11"/>
    </row>
    <row r="2801" spans="19:19" x14ac:dyDescent="0.25">
      <c r="S2801" s="11"/>
    </row>
    <row r="2802" spans="19:19" x14ac:dyDescent="0.25">
      <c r="S2802" s="11"/>
    </row>
    <row r="2803" spans="19:19" x14ac:dyDescent="0.25">
      <c r="S2803" s="11"/>
    </row>
    <row r="2804" spans="19:19" x14ac:dyDescent="0.25">
      <c r="S2804" s="11"/>
    </row>
    <row r="2805" spans="19:19" x14ac:dyDescent="0.25">
      <c r="S2805" s="11"/>
    </row>
    <row r="2806" spans="19:19" x14ac:dyDescent="0.25">
      <c r="S2806" s="11"/>
    </row>
    <row r="2807" spans="19:19" x14ac:dyDescent="0.25">
      <c r="S2807" s="11"/>
    </row>
    <row r="2808" spans="19:19" x14ac:dyDescent="0.25">
      <c r="S2808" s="11"/>
    </row>
    <row r="2809" spans="19:19" x14ac:dyDescent="0.25">
      <c r="S2809" s="11"/>
    </row>
    <row r="2810" spans="19:19" x14ac:dyDescent="0.25">
      <c r="S2810" s="11"/>
    </row>
    <row r="2811" spans="19:19" x14ac:dyDescent="0.25">
      <c r="S2811" s="11"/>
    </row>
    <row r="2812" spans="19:19" x14ac:dyDescent="0.25">
      <c r="S2812" s="11"/>
    </row>
    <row r="2813" spans="19:19" x14ac:dyDescent="0.25">
      <c r="S2813" s="11"/>
    </row>
    <row r="2814" spans="19:19" x14ac:dyDescent="0.25">
      <c r="S2814" s="11"/>
    </row>
    <row r="2815" spans="19:19" x14ac:dyDescent="0.25">
      <c r="S2815" s="11"/>
    </row>
    <row r="2816" spans="19:19" x14ac:dyDescent="0.25">
      <c r="S2816" s="11"/>
    </row>
    <row r="2817" spans="19:19" x14ac:dyDescent="0.25">
      <c r="S2817" s="11"/>
    </row>
    <row r="2818" spans="19:19" x14ac:dyDescent="0.25">
      <c r="S2818" s="11"/>
    </row>
    <row r="2819" spans="19:19" x14ac:dyDescent="0.25">
      <c r="S2819" s="11"/>
    </row>
    <row r="2820" spans="19:19" x14ac:dyDescent="0.25">
      <c r="S2820" s="11"/>
    </row>
    <row r="2821" spans="19:19" x14ac:dyDescent="0.25">
      <c r="S2821" s="11"/>
    </row>
    <row r="2822" spans="19:19" x14ac:dyDescent="0.25">
      <c r="S2822" s="11"/>
    </row>
    <row r="2823" spans="19:19" x14ac:dyDescent="0.25">
      <c r="S2823" s="11"/>
    </row>
    <row r="2824" spans="19:19" x14ac:dyDescent="0.25">
      <c r="S2824" s="11"/>
    </row>
    <row r="2825" spans="19:19" x14ac:dyDescent="0.25">
      <c r="S2825" s="11"/>
    </row>
    <row r="2826" spans="19:19" x14ac:dyDescent="0.25">
      <c r="S2826" s="11"/>
    </row>
    <row r="2827" spans="19:19" x14ac:dyDescent="0.25">
      <c r="S2827" s="11"/>
    </row>
    <row r="2828" spans="19:19" x14ac:dyDescent="0.25">
      <c r="S2828" s="11"/>
    </row>
    <row r="2829" spans="19:19" x14ac:dyDescent="0.25">
      <c r="S2829" s="11"/>
    </row>
    <row r="2830" spans="19:19" x14ac:dyDescent="0.25">
      <c r="S2830" s="11"/>
    </row>
    <row r="2831" spans="19:19" x14ac:dyDescent="0.25">
      <c r="S2831" s="11"/>
    </row>
    <row r="2832" spans="19:19" x14ac:dyDescent="0.25">
      <c r="S2832" s="11"/>
    </row>
    <row r="2833" spans="19:19" x14ac:dyDescent="0.25">
      <c r="S2833" s="11"/>
    </row>
    <row r="2834" spans="19:19" x14ac:dyDescent="0.25">
      <c r="S2834" s="11"/>
    </row>
    <row r="2835" spans="19:19" x14ac:dyDescent="0.25">
      <c r="S2835" s="11"/>
    </row>
    <row r="2836" spans="19:19" x14ac:dyDescent="0.25">
      <c r="S2836" s="11"/>
    </row>
    <row r="2837" spans="19:19" x14ac:dyDescent="0.25">
      <c r="S2837" s="11"/>
    </row>
    <row r="2838" spans="19:19" x14ac:dyDescent="0.25">
      <c r="S2838" s="11"/>
    </row>
    <row r="2839" spans="19:19" x14ac:dyDescent="0.25">
      <c r="S2839" s="11"/>
    </row>
    <row r="2840" spans="19:19" x14ac:dyDescent="0.25">
      <c r="S2840" s="11"/>
    </row>
    <row r="2841" spans="19:19" x14ac:dyDescent="0.25">
      <c r="S2841" s="11"/>
    </row>
    <row r="2842" spans="19:19" x14ac:dyDescent="0.25">
      <c r="S2842" s="11"/>
    </row>
    <row r="2843" spans="19:19" x14ac:dyDescent="0.25">
      <c r="S2843" s="11"/>
    </row>
    <row r="2844" spans="19:19" x14ac:dyDescent="0.25">
      <c r="S2844" s="11"/>
    </row>
    <row r="2845" spans="19:19" x14ac:dyDescent="0.25">
      <c r="S2845" s="11"/>
    </row>
    <row r="2846" spans="19:19" x14ac:dyDescent="0.25">
      <c r="S2846" s="11"/>
    </row>
    <row r="2847" spans="19:19" x14ac:dyDescent="0.25">
      <c r="S2847" s="11"/>
    </row>
    <row r="2848" spans="19:19" x14ac:dyDescent="0.25">
      <c r="S2848" s="11"/>
    </row>
    <row r="2849" spans="19:19" x14ac:dyDescent="0.25">
      <c r="S2849" s="11"/>
    </row>
    <row r="2850" spans="19:19" x14ac:dyDescent="0.25">
      <c r="S2850" s="11"/>
    </row>
    <row r="2851" spans="19:19" x14ac:dyDescent="0.25">
      <c r="S2851" s="11"/>
    </row>
    <row r="2852" spans="19:19" x14ac:dyDescent="0.25">
      <c r="S2852" s="11"/>
    </row>
    <row r="2853" spans="19:19" x14ac:dyDescent="0.25">
      <c r="S2853" s="11"/>
    </row>
    <row r="2854" spans="19:19" x14ac:dyDescent="0.25">
      <c r="S2854" s="11"/>
    </row>
    <row r="2855" spans="19:19" x14ac:dyDescent="0.25">
      <c r="S2855" s="11"/>
    </row>
    <row r="2856" spans="19:19" x14ac:dyDescent="0.25">
      <c r="S2856" s="11"/>
    </row>
    <row r="2857" spans="19:19" x14ac:dyDescent="0.25">
      <c r="S2857" s="11"/>
    </row>
    <row r="2858" spans="19:19" x14ac:dyDescent="0.25">
      <c r="S2858" s="11"/>
    </row>
    <row r="2859" spans="19:19" x14ac:dyDescent="0.25">
      <c r="S2859" s="11"/>
    </row>
    <row r="2860" spans="19:19" x14ac:dyDescent="0.25">
      <c r="S2860" s="11"/>
    </row>
    <row r="2861" spans="19:19" x14ac:dyDescent="0.25">
      <c r="S2861" s="11"/>
    </row>
    <row r="2862" spans="19:19" x14ac:dyDescent="0.25">
      <c r="S2862" s="11"/>
    </row>
    <row r="2863" spans="19:19" x14ac:dyDescent="0.25">
      <c r="S2863" s="11"/>
    </row>
    <row r="2864" spans="19:19" x14ac:dyDescent="0.25">
      <c r="S2864" s="11"/>
    </row>
    <row r="2865" spans="19:19" x14ac:dyDescent="0.25">
      <c r="S2865" s="11"/>
    </row>
    <row r="2866" spans="19:19" x14ac:dyDescent="0.25">
      <c r="S2866" s="11"/>
    </row>
    <row r="2867" spans="19:19" x14ac:dyDescent="0.25">
      <c r="S2867" s="11"/>
    </row>
    <row r="2868" spans="19:19" x14ac:dyDescent="0.25">
      <c r="S2868" s="11"/>
    </row>
    <row r="2869" spans="19:19" x14ac:dyDescent="0.25">
      <c r="S2869" s="11"/>
    </row>
    <row r="2870" spans="19:19" x14ac:dyDescent="0.25">
      <c r="S2870" s="11"/>
    </row>
    <row r="2871" spans="19:19" x14ac:dyDescent="0.25">
      <c r="S2871" s="11"/>
    </row>
    <row r="2872" spans="19:19" x14ac:dyDescent="0.25">
      <c r="S2872" s="11"/>
    </row>
    <row r="2873" spans="19:19" x14ac:dyDescent="0.25">
      <c r="S2873" s="11"/>
    </row>
    <row r="2874" spans="19:19" x14ac:dyDescent="0.25">
      <c r="S2874" s="11"/>
    </row>
    <row r="2875" spans="19:19" x14ac:dyDescent="0.25">
      <c r="S2875" s="11"/>
    </row>
    <row r="2876" spans="19:19" x14ac:dyDescent="0.25">
      <c r="S2876" s="11"/>
    </row>
    <row r="2877" spans="19:19" x14ac:dyDescent="0.25">
      <c r="S2877" s="11"/>
    </row>
    <row r="2878" spans="19:19" x14ac:dyDescent="0.25">
      <c r="S2878" s="11"/>
    </row>
    <row r="2879" spans="19:19" x14ac:dyDescent="0.25">
      <c r="S2879" s="11"/>
    </row>
    <row r="2880" spans="19:19" x14ac:dyDescent="0.25">
      <c r="S2880" s="11"/>
    </row>
    <row r="2881" spans="19:19" x14ac:dyDescent="0.25">
      <c r="S2881" s="11"/>
    </row>
    <row r="2882" spans="19:19" x14ac:dyDescent="0.25">
      <c r="S2882" s="11"/>
    </row>
    <row r="2883" spans="19:19" x14ac:dyDescent="0.25">
      <c r="S2883" s="11"/>
    </row>
    <row r="2884" spans="19:19" x14ac:dyDescent="0.25">
      <c r="S2884" s="11"/>
    </row>
    <row r="2885" spans="19:19" x14ac:dyDescent="0.25">
      <c r="S2885" s="11"/>
    </row>
    <row r="2886" spans="19:19" x14ac:dyDescent="0.25">
      <c r="S2886" s="11"/>
    </row>
    <row r="2887" spans="19:19" x14ac:dyDescent="0.25">
      <c r="S2887" s="11"/>
    </row>
    <row r="2888" spans="19:19" x14ac:dyDescent="0.25">
      <c r="S2888" s="11"/>
    </row>
    <row r="2889" spans="19:19" x14ac:dyDescent="0.25">
      <c r="S2889" s="11"/>
    </row>
    <row r="2890" spans="19:19" x14ac:dyDescent="0.25">
      <c r="S2890" s="11"/>
    </row>
    <row r="2891" spans="19:19" x14ac:dyDescent="0.25">
      <c r="S2891" s="11"/>
    </row>
    <row r="2892" spans="19:19" x14ac:dyDescent="0.25">
      <c r="S2892" s="11"/>
    </row>
    <row r="2893" spans="19:19" x14ac:dyDescent="0.25">
      <c r="S2893" s="11"/>
    </row>
    <row r="2894" spans="19:19" x14ac:dyDescent="0.25">
      <c r="S2894" s="11"/>
    </row>
    <row r="2895" spans="19:19" x14ac:dyDescent="0.25">
      <c r="S2895" s="11"/>
    </row>
    <row r="2896" spans="19:19" x14ac:dyDescent="0.25">
      <c r="S2896" s="11"/>
    </row>
    <row r="2897" spans="19:19" x14ac:dyDescent="0.25">
      <c r="S2897" s="11"/>
    </row>
    <row r="2898" spans="19:19" x14ac:dyDescent="0.25">
      <c r="S2898" s="11"/>
    </row>
    <row r="2899" spans="19:19" x14ac:dyDescent="0.25">
      <c r="S2899" s="11"/>
    </row>
    <row r="2900" spans="19:19" x14ac:dyDescent="0.25">
      <c r="S2900" s="11"/>
    </row>
    <row r="2901" spans="19:19" x14ac:dyDescent="0.25">
      <c r="S2901" s="11"/>
    </row>
    <row r="2902" spans="19:19" x14ac:dyDescent="0.25">
      <c r="S2902" s="11"/>
    </row>
    <row r="2903" spans="19:19" x14ac:dyDescent="0.25">
      <c r="S2903" s="11"/>
    </row>
    <row r="2904" spans="19:19" x14ac:dyDescent="0.25">
      <c r="S2904" s="11"/>
    </row>
    <row r="2905" spans="19:19" x14ac:dyDescent="0.25">
      <c r="S2905" s="11"/>
    </row>
    <row r="2906" spans="19:19" x14ac:dyDescent="0.25">
      <c r="S2906" s="11"/>
    </row>
    <row r="2907" spans="19:19" x14ac:dyDescent="0.25">
      <c r="S2907" s="11"/>
    </row>
    <row r="2908" spans="19:19" x14ac:dyDescent="0.25">
      <c r="S2908" s="11"/>
    </row>
    <row r="2909" spans="19:19" x14ac:dyDescent="0.25">
      <c r="S2909" s="11"/>
    </row>
    <row r="2910" spans="19:19" x14ac:dyDescent="0.25">
      <c r="S2910" s="11"/>
    </row>
    <row r="2911" spans="19:19" x14ac:dyDescent="0.25">
      <c r="S2911" s="11"/>
    </row>
    <row r="2912" spans="19:19" x14ac:dyDescent="0.25">
      <c r="S2912" s="11"/>
    </row>
    <row r="2913" spans="19:19" x14ac:dyDescent="0.25">
      <c r="S2913" s="11"/>
    </row>
    <row r="2914" spans="19:19" x14ac:dyDescent="0.25">
      <c r="S2914" s="11"/>
    </row>
    <row r="2915" spans="19:19" x14ac:dyDescent="0.25">
      <c r="S2915" s="11"/>
    </row>
    <row r="2916" spans="19:19" x14ac:dyDescent="0.25">
      <c r="S2916" s="11"/>
    </row>
    <row r="2917" spans="19:19" x14ac:dyDescent="0.25">
      <c r="S2917" s="11"/>
    </row>
    <row r="2918" spans="19:19" x14ac:dyDescent="0.25">
      <c r="S2918" s="11"/>
    </row>
    <row r="2919" spans="19:19" x14ac:dyDescent="0.25">
      <c r="S2919" s="11"/>
    </row>
    <row r="2920" spans="19:19" x14ac:dyDescent="0.25">
      <c r="S2920" s="11"/>
    </row>
    <row r="2921" spans="19:19" x14ac:dyDescent="0.25">
      <c r="S2921" s="11"/>
    </row>
    <row r="2922" spans="19:19" x14ac:dyDescent="0.25">
      <c r="S2922" s="11"/>
    </row>
    <row r="2923" spans="19:19" x14ac:dyDescent="0.25">
      <c r="S2923" s="11"/>
    </row>
    <row r="2924" spans="19:19" x14ac:dyDescent="0.25">
      <c r="S2924" s="11"/>
    </row>
    <row r="2925" spans="19:19" x14ac:dyDescent="0.25">
      <c r="S2925" s="11"/>
    </row>
    <row r="2926" spans="19:19" x14ac:dyDescent="0.25">
      <c r="S2926" s="11"/>
    </row>
    <row r="2927" spans="19:19" x14ac:dyDescent="0.25">
      <c r="S2927" s="11"/>
    </row>
    <row r="2928" spans="19:19" x14ac:dyDescent="0.25">
      <c r="S2928" s="11"/>
    </row>
    <row r="2929" spans="19:19" x14ac:dyDescent="0.25">
      <c r="S2929" s="11"/>
    </row>
    <row r="2930" spans="19:19" x14ac:dyDescent="0.25">
      <c r="S2930" s="11"/>
    </row>
    <row r="2931" spans="19:19" x14ac:dyDescent="0.25">
      <c r="S2931" s="11"/>
    </row>
    <row r="2932" spans="19:19" x14ac:dyDescent="0.25">
      <c r="S2932" s="11"/>
    </row>
    <row r="2933" spans="19:19" x14ac:dyDescent="0.25">
      <c r="S2933" s="11"/>
    </row>
    <row r="2934" spans="19:19" x14ac:dyDescent="0.25">
      <c r="S2934" s="11"/>
    </row>
    <row r="2935" spans="19:19" x14ac:dyDescent="0.25">
      <c r="S2935" s="11"/>
    </row>
    <row r="2936" spans="19:19" x14ac:dyDescent="0.25">
      <c r="S2936" s="11"/>
    </row>
    <row r="2937" spans="19:19" x14ac:dyDescent="0.25">
      <c r="S2937" s="11"/>
    </row>
    <row r="2938" spans="19:19" x14ac:dyDescent="0.25">
      <c r="S2938" s="11"/>
    </row>
    <row r="2939" spans="19:19" x14ac:dyDescent="0.25">
      <c r="S2939" s="11"/>
    </row>
    <row r="2940" spans="19:19" x14ac:dyDescent="0.25">
      <c r="S2940" s="11"/>
    </row>
    <row r="2941" spans="19:19" x14ac:dyDescent="0.25">
      <c r="S2941" s="11"/>
    </row>
    <row r="2942" spans="19:19" x14ac:dyDescent="0.25">
      <c r="S2942" s="11"/>
    </row>
    <row r="2943" spans="19:19" x14ac:dyDescent="0.25">
      <c r="S2943" s="11"/>
    </row>
    <row r="2944" spans="19:19" x14ac:dyDescent="0.25">
      <c r="S2944" s="11"/>
    </row>
    <row r="2945" spans="19:19" x14ac:dyDescent="0.25">
      <c r="S2945" s="11"/>
    </row>
    <row r="2946" spans="19:19" x14ac:dyDescent="0.25">
      <c r="S2946" s="11"/>
    </row>
    <row r="2947" spans="19:19" x14ac:dyDescent="0.25">
      <c r="S2947" s="11"/>
    </row>
    <row r="2948" spans="19:19" x14ac:dyDescent="0.25">
      <c r="S2948" s="11"/>
    </row>
    <row r="2949" spans="19:19" x14ac:dyDescent="0.25">
      <c r="S2949" s="11"/>
    </row>
    <row r="2950" spans="19:19" x14ac:dyDescent="0.25">
      <c r="S2950" s="11"/>
    </row>
    <row r="2951" spans="19:19" x14ac:dyDescent="0.25">
      <c r="S2951" s="11"/>
    </row>
    <row r="2952" spans="19:19" x14ac:dyDescent="0.25">
      <c r="S2952" s="11"/>
    </row>
    <row r="2953" spans="19:19" x14ac:dyDescent="0.25">
      <c r="S2953" s="11"/>
    </row>
    <row r="2954" spans="19:19" x14ac:dyDescent="0.25">
      <c r="S2954" s="11"/>
    </row>
    <row r="2955" spans="19:19" x14ac:dyDescent="0.25">
      <c r="S2955" s="11"/>
    </row>
    <row r="2956" spans="19:19" x14ac:dyDescent="0.25">
      <c r="S2956" s="11"/>
    </row>
    <row r="2957" spans="19:19" x14ac:dyDescent="0.25">
      <c r="S2957" s="11"/>
    </row>
    <row r="2958" spans="19:19" x14ac:dyDescent="0.25">
      <c r="S2958" s="11"/>
    </row>
    <row r="2959" spans="19:19" x14ac:dyDescent="0.25">
      <c r="S2959" s="11"/>
    </row>
    <row r="2960" spans="19:19" x14ac:dyDescent="0.25">
      <c r="S2960" s="11"/>
    </row>
    <row r="2961" spans="19:19" x14ac:dyDescent="0.25">
      <c r="S2961" s="11"/>
    </row>
    <row r="2962" spans="19:19" x14ac:dyDescent="0.25">
      <c r="S2962" s="11"/>
    </row>
    <row r="2963" spans="19:19" x14ac:dyDescent="0.25">
      <c r="S2963" s="11"/>
    </row>
    <row r="2964" spans="19:19" x14ac:dyDescent="0.25">
      <c r="S2964" s="11"/>
    </row>
    <row r="2965" spans="19:19" x14ac:dyDescent="0.25">
      <c r="S2965" s="11"/>
    </row>
    <row r="2966" spans="19:19" x14ac:dyDescent="0.25">
      <c r="S2966" s="11"/>
    </row>
    <row r="2967" spans="19:19" x14ac:dyDescent="0.25">
      <c r="S2967" s="11"/>
    </row>
    <row r="2968" spans="19:19" x14ac:dyDescent="0.25">
      <c r="S2968" s="11"/>
    </row>
    <row r="2969" spans="19:19" x14ac:dyDescent="0.25">
      <c r="S2969" s="11"/>
    </row>
    <row r="2970" spans="19:19" x14ac:dyDescent="0.25">
      <c r="S2970" s="11"/>
    </row>
    <row r="2971" spans="19:19" x14ac:dyDescent="0.25">
      <c r="S2971" s="11"/>
    </row>
    <row r="2972" spans="19:19" x14ac:dyDescent="0.25">
      <c r="S2972" s="11"/>
    </row>
    <row r="2973" spans="19:19" x14ac:dyDescent="0.25">
      <c r="S2973" s="11"/>
    </row>
    <row r="2974" spans="19:19" x14ac:dyDescent="0.25">
      <c r="S2974" s="11"/>
    </row>
    <row r="2975" spans="19:19" x14ac:dyDescent="0.25">
      <c r="S2975" s="11"/>
    </row>
    <row r="2976" spans="19:19" x14ac:dyDescent="0.25">
      <c r="S2976" s="11"/>
    </row>
    <row r="2977" spans="19:19" x14ac:dyDescent="0.25">
      <c r="S2977" s="11"/>
    </row>
    <row r="2978" spans="19:19" x14ac:dyDescent="0.25">
      <c r="S2978" s="11"/>
    </row>
    <row r="2979" spans="19:19" x14ac:dyDescent="0.25">
      <c r="S2979" s="11"/>
    </row>
    <row r="2980" spans="19:19" x14ac:dyDescent="0.25">
      <c r="S2980" s="11"/>
    </row>
    <row r="2981" spans="19:19" x14ac:dyDescent="0.25">
      <c r="S2981" s="11"/>
    </row>
    <row r="2982" spans="19:19" x14ac:dyDescent="0.25">
      <c r="S2982" s="11"/>
    </row>
    <row r="2983" spans="19:19" x14ac:dyDescent="0.25">
      <c r="S2983" s="11"/>
    </row>
    <row r="2984" spans="19:19" x14ac:dyDescent="0.25">
      <c r="S2984" s="11"/>
    </row>
    <row r="2985" spans="19:19" x14ac:dyDescent="0.25">
      <c r="S2985" s="11"/>
    </row>
    <row r="2986" spans="19:19" x14ac:dyDescent="0.25">
      <c r="S2986" s="11"/>
    </row>
    <row r="2987" spans="19:19" x14ac:dyDescent="0.25">
      <c r="S2987" s="11"/>
    </row>
    <row r="2988" spans="19:19" x14ac:dyDescent="0.25">
      <c r="S2988" s="11"/>
    </row>
    <row r="2989" spans="19:19" x14ac:dyDescent="0.25">
      <c r="S2989" s="11"/>
    </row>
    <row r="2990" spans="19:19" x14ac:dyDescent="0.25">
      <c r="S2990" s="11"/>
    </row>
    <row r="2991" spans="19:19" x14ac:dyDescent="0.25">
      <c r="S2991" s="11"/>
    </row>
    <row r="2992" spans="19:19" x14ac:dyDescent="0.25">
      <c r="S2992" s="11"/>
    </row>
    <row r="2993" spans="19:19" x14ac:dyDescent="0.25">
      <c r="S2993" s="11"/>
    </row>
    <row r="2994" spans="19:19" x14ac:dyDescent="0.25">
      <c r="S2994" s="11"/>
    </row>
    <row r="2995" spans="19:19" x14ac:dyDescent="0.25">
      <c r="S2995" s="11"/>
    </row>
    <row r="2996" spans="19:19" x14ac:dyDescent="0.25">
      <c r="S2996" s="11"/>
    </row>
    <row r="2997" spans="19:19" x14ac:dyDescent="0.25">
      <c r="S2997" s="11"/>
    </row>
    <row r="2998" spans="19:19" x14ac:dyDescent="0.25">
      <c r="S2998" s="11"/>
    </row>
    <row r="2999" spans="19:19" x14ac:dyDescent="0.25">
      <c r="S2999" s="11"/>
    </row>
    <row r="3000" spans="19:19" x14ac:dyDescent="0.25">
      <c r="S3000" s="11"/>
    </row>
    <row r="3001" spans="19:19" x14ac:dyDescent="0.25">
      <c r="S3001" s="11"/>
    </row>
    <row r="3002" spans="19:19" x14ac:dyDescent="0.25">
      <c r="S3002" s="11"/>
    </row>
    <row r="3003" spans="19:19" x14ac:dyDescent="0.25">
      <c r="S3003" s="11"/>
    </row>
    <row r="3004" spans="19:19" x14ac:dyDescent="0.25">
      <c r="S3004" s="11"/>
    </row>
    <row r="3005" spans="19:19" x14ac:dyDescent="0.25">
      <c r="S3005" s="11"/>
    </row>
    <row r="3006" spans="19:19" x14ac:dyDescent="0.25">
      <c r="S3006" s="11"/>
    </row>
    <row r="3007" spans="19:19" x14ac:dyDescent="0.25">
      <c r="S3007" s="11"/>
    </row>
    <row r="3008" spans="19:19" x14ac:dyDescent="0.25">
      <c r="S3008" s="11"/>
    </row>
    <row r="3009" spans="19:19" x14ac:dyDescent="0.25">
      <c r="S3009" s="11"/>
    </row>
    <row r="3010" spans="19:19" x14ac:dyDescent="0.25">
      <c r="S3010" s="11"/>
    </row>
    <row r="3011" spans="19:19" x14ac:dyDescent="0.25">
      <c r="S3011" s="11"/>
    </row>
    <row r="3012" spans="19:19" x14ac:dyDescent="0.25">
      <c r="S3012" s="11"/>
    </row>
    <row r="3013" spans="19:19" x14ac:dyDescent="0.25">
      <c r="S3013" s="11"/>
    </row>
    <row r="3014" spans="19:19" x14ac:dyDescent="0.25">
      <c r="S3014" s="11"/>
    </row>
    <row r="3015" spans="19:19" x14ac:dyDescent="0.25">
      <c r="S3015" s="11"/>
    </row>
    <row r="3016" spans="19:19" x14ac:dyDescent="0.25">
      <c r="S3016" s="11"/>
    </row>
    <row r="3017" spans="19:19" x14ac:dyDescent="0.25">
      <c r="S3017" s="11"/>
    </row>
    <row r="3018" spans="19:19" x14ac:dyDescent="0.25">
      <c r="S3018" s="11"/>
    </row>
    <row r="3019" spans="19:19" x14ac:dyDescent="0.25">
      <c r="S3019" s="11"/>
    </row>
    <row r="3020" spans="19:19" x14ac:dyDescent="0.25">
      <c r="S3020" s="11"/>
    </row>
    <row r="3021" spans="19:19" x14ac:dyDescent="0.25">
      <c r="S3021" s="11"/>
    </row>
    <row r="3022" spans="19:19" x14ac:dyDescent="0.25">
      <c r="S3022" s="11"/>
    </row>
    <row r="3023" spans="19:19" x14ac:dyDescent="0.25">
      <c r="S3023" s="11"/>
    </row>
    <row r="3024" spans="19:19" x14ac:dyDescent="0.25">
      <c r="S3024" s="11"/>
    </row>
    <row r="3025" spans="19:19" x14ac:dyDescent="0.25">
      <c r="S3025" s="11"/>
    </row>
    <row r="3026" spans="19:19" x14ac:dyDescent="0.25">
      <c r="S3026" s="11"/>
    </row>
    <row r="3027" spans="19:19" x14ac:dyDescent="0.25">
      <c r="S3027" s="11"/>
    </row>
    <row r="3028" spans="19:19" x14ac:dyDescent="0.25">
      <c r="S3028" s="11"/>
    </row>
    <row r="3029" spans="19:19" x14ac:dyDescent="0.25">
      <c r="S3029" s="11"/>
    </row>
    <row r="3030" spans="19:19" x14ac:dyDescent="0.25">
      <c r="S3030" s="11"/>
    </row>
    <row r="3031" spans="19:19" x14ac:dyDescent="0.25">
      <c r="S3031" s="11"/>
    </row>
    <row r="3032" spans="19:19" x14ac:dyDescent="0.25">
      <c r="S3032" s="11"/>
    </row>
    <row r="3033" spans="19:19" x14ac:dyDescent="0.25">
      <c r="S3033" s="11"/>
    </row>
    <row r="3034" spans="19:19" x14ac:dyDescent="0.25">
      <c r="S3034" s="11"/>
    </row>
    <row r="3035" spans="19:19" x14ac:dyDescent="0.25">
      <c r="S3035" s="11"/>
    </row>
    <row r="3036" spans="19:19" x14ac:dyDescent="0.25">
      <c r="S3036" s="11"/>
    </row>
    <row r="3037" spans="19:19" x14ac:dyDescent="0.25">
      <c r="S3037" s="11"/>
    </row>
    <row r="3038" spans="19:19" x14ac:dyDescent="0.25">
      <c r="S3038" s="11"/>
    </row>
    <row r="3039" spans="19:19" x14ac:dyDescent="0.25">
      <c r="S3039" s="11"/>
    </row>
    <row r="3040" spans="19:19" x14ac:dyDescent="0.25">
      <c r="S3040" s="11"/>
    </row>
    <row r="3041" spans="19:19" x14ac:dyDescent="0.25">
      <c r="S3041" s="11"/>
    </row>
    <row r="3042" spans="19:19" x14ac:dyDescent="0.25">
      <c r="S3042" s="11"/>
    </row>
    <row r="3043" spans="19:19" x14ac:dyDescent="0.25">
      <c r="S3043" s="11"/>
    </row>
    <row r="3044" spans="19:19" x14ac:dyDescent="0.25">
      <c r="S3044" s="11"/>
    </row>
    <row r="3045" spans="19:19" x14ac:dyDescent="0.25">
      <c r="S3045" s="11"/>
    </row>
    <row r="3046" spans="19:19" x14ac:dyDescent="0.25">
      <c r="S3046" s="11"/>
    </row>
    <row r="3047" spans="19:19" x14ac:dyDescent="0.25">
      <c r="S3047" s="11"/>
    </row>
    <row r="3048" spans="19:19" x14ac:dyDescent="0.25">
      <c r="S3048" s="11"/>
    </row>
    <row r="3049" spans="19:19" x14ac:dyDescent="0.25">
      <c r="S3049" s="11"/>
    </row>
    <row r="3050" spans="19:19" x14ac:dyDescent="0.25">
      <c r="S3050" s="11"/>
    </row>
    <row r="3051" spans="19:19" x14ac:dyDescent="0.25">
      <c r="S3051" s="11"/>
    </row>
    <row r="3052" spans="19:19" x14ac:dyDescent="0.25">
      <c r="S3052" s="11"/>
    </row>
    <row r="3053" spans="19:19" x14ac:dyDescent="0.25">
      <c r="S3053" s="11"/>
    </row>
    <row r="3054" spans="19:19" x14ac:dyDescent="0.25">
      <c r="S3054" s="11"/>
    </row>
    <row r="3055" spans="19:19" x14ac:dyDescent="0.25">
      <c r="S3055" s="11"/>
    </row>
    <row r="3056" spans="19:19" x14ac:dyDescent="0.25">
      <c r="S3056" s="11"/>
    </row>
    <row r="3057" spans="19:19" x14ac:dyDescent="0.25">
      <c r="S3057" s="11"/>
    </row>
    <row r="3058" spans="19:19" x14ac:dyDescent="0.25">
      <c r="S3058" s="11"/>
    </row>
    <row r="3059" spans="19:19" x14ac:dyDescent="0.25">
      <c r="S3059" s="11"/>
    </row>
    <row r="3060" spans="19:19" x14ac:dyDescent="0.25">
      <c r="S3060" s="11"/>
    </row>
    <row r="3061" spans="19:19" x14ac:dyDescent="0.25">
      <c r="S3061" s="11"/>
    </row>
    <row r="3062" spans="19:19" x14ac:dyDescent="0.25">
      <c r="S3062" s="11"/>
    </row>
    <row r="3063" spans="19:19" x14ac:dyDescent="0.25">
      <c r="S3063" s="11"/>
    </row>
    <row r="3064" spans="19:19" x14ac:dyDescent="0.25">
      <c r="S3064" s="11"/>
    </row>
    <row r="3065" spans="19:19" x14ac:dyDescent="0.25">
      <c r="S3065" s="11"/>
    </row>
    <row r="3066" spans="19:19" x14ac:dyDescent="0.25">
      <c r="S3066" s="11"/>
    </row>
    <row r="3067" spans="19:19" x14ac:dyDescent="0.25">
      <c r="S3067" s="11"/>
    </row>
    <row r="3068" spans="19:19" x14ac:dyDescent="0.25">
      <c r="S3068" s="11"/>
    </row>
    <row r="3069" spans="19:19" x14ac:dyDescent="0.25">
      <c r="S3069" s="11"/>
    </row>
    <row r="3070" spans="19:19" x14ac:dyDescent="0.25">
      <c r="S3070" s="11"/>
    </row>
    <row r="3071" spans="19:19" x14ac:dyDescent="0.25">
      <c r="S3071" s="11"/>
    </row>
    <row r="3072" spans="19:19" x14ac:dyDescent="0.25">
      <c r="S3072" s="11"/>
    </row>
    <row r="3073" spans="19:19" x14ac:dyDescent="0.25">
      <c r="S3073" s="11"/>
    </row>
    <row r="3074" spans="19:19" x14ac:dyDescent="0.25">
      <c r="S3074" s="11"/>
    </row>
    <row r="3075" spans="19:19" x14ac:dyDescent="0.25">
      <c r="S3075" s="11"/>
    </row>
    <row r="3076" spans="19:19" x14ac:dyDescent="0.25">
      <c r="S3076" s="11"/>
    </row>
    <row r="3077" spans="19:19" x14ac:dyDescent="0.25">
      <c r="S3077" s="11"/>
    </row>
    <row r="3078" spans="19:19" x14ac:dyDescent="0.25">
      <c r="S3078" s="11"/>
    </row>
    <row r="3079" spans="19:19" x14ac:dyDescent="0.25">
      <c r="S3079" s="11"/>
    </row>
    <row r="3080" spans="19:19" x14ac:dyDescent="0.25">
      <c r="S3080" s="11"/>
    </row>
    <row r="3081" spans="19:19" x14ac:dyDescent="0.25">
      <c r="S3081" s="11"/>
    </row>
    <row r="3082" spans="19:19" x14ac:dyDescent="0.25">
      <c r="S3082" s="11"/>
    </row>
    <row r="3083" spans="19:19" x14ac:dyDescent="0.25">
      <c r="S3083" s="11"/>
    </row>
    <row r="3084" spans="19:19" x14ac:dyDescent="0.25">
      <c r="S3084" s="11"/>
    </row>
    <row r="3085" spans="19:19" x14ac:dyDescent="0.25">
      <c r="S3085" s="11"/>
    </row>
    <row r="3086" spans="19:19" x14ac:dyDescent="0.25">
      <c r="S3086" s="11"/>
    </row>
    <row r="3087" spans="19:19" x14ac:dyDescent="0.25">
      <c r="S3087" s="11"/>
    </row>
    <row r="3088" spans="19:19" x14ac:dyDescent="0.25">
      <c r="S3088" s="11"/>
    </row>
    <row r="3089" spans="19:19" x14ac:dyDescent="0.25">
      <c r="S3089" s="11"/>
    </row>
    <row r="3090" spans="19:19" x14ac:dyDescent="0.25">
      <c r="S3090" s="11"/>
    </row>
    <row r="3091" spans="19:19" x14ac:dyDescent="0.25">
      <c r="S3091" s="11"/>
    </row>
    <row r="3092" spans="19:19" x14ac:dyDescent="0.25">
      <c r="S3092" s="11"/>
    </row>
    <row r="3093" spans="19:19" x14ac:dyDescent="0.25">
      <c r="S3093" s="11"/>
    </row>
    <row r="3094" spans="19:19" x14ac:dyDescent="0.25">
      <c r="S3094" s="11"/>
    </row>
    <row r="3095" spans="19:19" x14ac:dyDescent="0.25">
      <c r="S3095" s="11"/>
    </row>
    <row r="3096" spans="19:19" x14ac:dyDescent="0.25">
      <c r="S3096" s="11"/>
    </row>
    <row r="3097" spans="19:19" x14ac:dyDescent="0.25">
      <c r="S3097" s="11"/>
    </row>
    <row r="3098" spans="19:19" x14ac:dyDescent="0.25">
      <c r="S3098" s="11"/>
    </row>
    <row r="3099" spans="19:19" x14ac:dyDescent="0.25">
      <c r="S3099" s="11"/>
    </row>
    <row r="3100" spans="19:19" x14ac:dyDescent="0.25">
      <c r="S3100" s="11"/>
    </row>
    <row r="3101" spans="19:19" x14ac:dyDescent="0.25">
      <c r="S3101" s="11"/>
    </row>
    <row r="3102" spans="19:19" x14ac:dyDescent="0.25">
      <c r="S3102" s="11"/>
    </row>
    <row r="3103" spans="19:19" x14ac:dyDescent="0.25">
      <c r="S3103" s="11"/>
    </row>
    <row r="3104" spans="19:19" x14ac:dyDescent="0.25">
      <c r="S3104" s="11"/>
    </row>
    <row r="3105" spans="19:19" x14ac:dyDescent="0.25">
      <c r="S3105" s="11"/>
    </row>
    <row r="3106" spans="19:19" x14ac:dyDescent="0.25">
      <c r="S3106" s="11"/>
    </row>
    <row r="3107" spans="19:19" x14ac:dyDescent="0.25">
      <c r="S3107" s="11"/>
    </row>
    <row r="3108" spans="19:19" x14ac:dyDescent="0.25">
      <c r="S3108" s="11"/>
    </row>
    <row r="3109" spans="19:19" x14ac:dyDescent="0.25">
      <c r="S3109" s="11"/>
    </row>
    <row r="3110" spans="19:19" x14ac:dyDescent="0.25">
      <c r="S3110" s="11"/>
    </row>
    <row r="3111" spans="19:19" x14ac:dyDescent="0.25">
      <c r="S3111" s="11"/>
    </row>
    <row r="3112" spans="19:19" x14ac:dyDescent="0.25">
      <c r="S3112" s="11"/>
    </row>
    <row r="3113" spans="19:19" x14ac:dyDescent="0.25">
      <c r="S3113" s="11"/>
    </row>
    <row r="3114" spans="19:19" x14ac:dyDescent="0.25">
      <c r="S3114" s="11"/>
    </row>
    <row r="3115" spans="19:19" x14ac:dyDescent="0.25">
      <c r="S3115" s="11"/>
    </row>
    <row r="3116" spans="19:19" x14ac:dyDescent="0.25">
      <c r="S3116" s="11"/>
    </row>
    <row r="3117" spans="19:19" x14ac:dyDescent="0.25">
      <c r="S3117" s="11"/>
    </row>
    <row r="3118" spans="19:19" x14ac:dyDescent="0.25">
      <c r="S3118" s="11"/>
    </row>
    <row r="3119" spans="19:19" x14ac:dyDescent="0.25">
      <c r="S3119" s="11"/>
    </row>
    <row r="3120" spans="19:19" x14ac:dyDescent="0.25">
      <c r="S3120" s="11"/>
    </row>
    <row r="3121" spans="19:19" x14ac:dyDescent="0.25">
      <c r="S3121" s="11"/>
    </row>
    <row r="3122" spans="19:19" x14ac:dyDescent="0.25">
      <c r="S3122" s="11"/>
    </row>
    <row r="3123" spans="19:19" x14ac:dyDescent="0.25">
      <c r="S3123" s="11"/>
    </row>
    <row r="3124" spans="19:19" x14ac:dyDescent="0.25">
      <c r="S3124" s="11"/>
    </row>
    <row r="3125" spans="19:19" x14ac:dyDescent="0.25">
      <c r="S3125" s="11"/>
    </row>
    <row r="3126" spans="19:19" x14ac:dyDescent="0.25">
      <c r="S3126" s="11"/>
    </row>
    <row r="3127" spans="19:19" x14ac:dyDescent="0.25">
      <c r="S3127" s="11"/>
    </row>
    <row r="3128" spans="19:19" x14ac:dyDescent="0.25">
      <c r="S3128" s="11"/>
    </row>
    <row r="3129" spans="19:19" x14ac:dyDescent="0.25">
      <c r="S3129" s="11"/>
    </row>
    <row r="3130" spans="19:19" x14ac:dyDescent="0.25">
      <c r="S3130" s="11"/>
    </row>
    <row r="3131" spans="19:19" x14ac:dyDescent="0.25">
      <c r="S3131" s="11"/>
    </row>
    <row r="3132" spans="19:19" x14ac:dyDescent="0.25">
      <c r="S3132" s="11"/>
    </row>
    <row r="3133" spans="19:19" x14ac:dyDescent="0.25">
      <c r="S3133" s="11"/>
    </row>
    <row r="3134" spans="19:19" x14ac:dyDescent="0.25">
      <c r="S3134" s="11"/>
    </row>
    <row r="3135" spans="19:19" x14ac:dyDescent="0.25">
      <c r="S3135" s="11"/>
    </row>
    <row r="3136" spans="19:19" x14ac:dyDescent="0.25">
      <c r="S3136" s="11"/>
    </row>
    <row r="3137" spans="19:19" x14ac:dyDescent="0.25">
      <c r="S3137" s="11"/>
    </row>
    <row r="3138" spans="19:19" x14ac:dyDescent="0.25">
      <c r="S3138" s="11"/>
    </row>
    <row r="3139" spans="19:19" x14ac:dyDescent="0.25">
      <c r="S3139" s="11"/>
    </row>
    <row r="3140" spans="19:19" x14ac:dyDescent="0.25">
      <c r="S3140" s="11"/>
    </row>
    <row r="3141" spans="19:19" x14ac:dyDescent="0.25">
      <c r="S3141" s="11"/>
    </row>
    <row r="3142" spans="19:19" x14ac:dyDescent="0.25">
      <c r="S3142" s="11"/>
    </row>
    <row r="3143" spans="19:19" x14ac:dyDescent="0.25">
      <c r="S3143" s="11"/>
    </row>
    <row r="3144" spans="19:19" x14ac:dyDescent="0.25">
      <c r="S3144" s="11"/>
    </row>
    <row r="3145" spans="19:19" x14ac:dyDescent="0.25">
      <c r="S3145" s="11"/>
    </row>
    <row r="3146" spans="19:19" x14ac:dyDescent="0.25">
      <c r="S3146" s="11"/>
    </row>
    <row r="3147" spans="19:19" x14ac:dyDescent="0.25">
      <c r="S3147" s="11"/>
    </row>
    <row r="3148" spans="19:19" x14ac:dyDescent="0.25">
      <c r="S3148" s="11"/>
    </row>
    <row r="3149" spans="19:19" x14ac:dyDescent="0.25">
      <c r="S3149" s="11"/>
    </row>
    <row r="3150" spans="19:19" x14ac:dyDescent="0.25">
      <c r="S3150" s="11"/>
    </row>
    <row r="3151" spans="19:19" x14ac:dyDescent="0.25">
      <c r="S3151" s="11"/>
    </row>
    <row r="3152" spans="19:19" x14ac:dyDescent="0.25">
      <c r="S3152" s="11"/>
    </row>
    <row r="3153" spans="19:19" x14ac:dyDescent="0.25">
      <c r="S3153" s="11"/>
    </row>
    <row r="3154" spans="19:19" x14ac:dyDescent="0.25">
      <c r="S3154" s="11"/>
    </row>
    <row r="3155" spans="19:19" x14ac:dyDescent="0.25">
      <c r="S3155" s="11"/>
    </row>
    <row r="3156" spans="19:19" x14ac:dyDescent="0.25">
      <c r="S3156" s="11"/>
    </row>
    <row r="3157" spans="19:19" x14ac:dyDescent="0.25">
      <c r="S3157" s="11"/>
    </row>
    <row r="3158" spans="19:19" x14ac:dyDescent="0.25">
      <c r="S3158" s="11"/>
    </row>
    <row r="3159" spans="19:19" x14ac:dyDescent="0.25">
      <c r="S3159" s="11"/>
    </row>
    <row r="3160" spans="19:19" x14ac:dyDescent="0.25">
      <c r="S3160" s="11"/>
    </row>
    <row r="3161" spans="19:19" x14ac:dyDescent="0.25">
      <c r="S3161" s="11"/>
    </row>
    <row r="3162" spans="19:19" x14ac:dyDescent="0.25">
      <c r="S3162" s="11"/>
    </row>
    <row r="3163" spans="19:19" x14ac:dyDescent="0.25">
      <c r="S3163" s="11"/>
    </row>
    <row r="3164" spans="19:19" x14ac:dyDescent="0.25">
      <c r="S3164" s="11"/>
    </row>
    <row r="3165" spans="19:19" x14ac:dyDescent="0.25">
      <c r="S3165" s="11"/>
    </row>
    <row r="3166" spans="19:19" x14ac:dyDescent="0.25">
      <c r="S3166" s="11"/>
    </row>
    <row r="3167" spans="19:19" x14ac:dyDescent="0.25">
      <c r="S3167" s="11"/>
    </row>
    <row r="3168" spans="19:19" x14ac:dyDescent="0.25">
      <c r="S3168" s="11"/>
    </row>
    <row r="3169" spans="19:19" x14ac:dyDescent="0.25">
      <c r="S3169" s="11"/>
    </row>
    <row r="3170" spans="19:19" x14ac:dyDescent="0.25">
      <c r="S3170" s="11"/>
    </row>
    <row r="3171" spans="19:19" x14ac:dyDescent="0.25">
      <c r="S3171" s="11"/>
    </row>
    <row r="3172" spans="19:19" x14ac:dyDescent="0.25">
      <c r="S3172" s="11"/>
    </row>
    <row r="3173" spans="19:19" x14ac:dyDescent="0.25">
      <c r="S3173" s="11"/>
    </row>
    <row r="3174" spans="19:19" x14ac:dyDescent="0.25">
      <c r="S3174" s="11"/>
    </row>
    <row r="3175" spans="19:19" x14ac:dyDescent="0.25">
      <c r="S3175" s="11"/>
    </row>
    <row r="3176" spans="19:19" x14ac:dyDescent="0.25">
      <c r="S3176" s="11"/>
    </row>
    <row r="3177" spans="19:19" x14ac:dyDescent="0.25">
      <c r="S3177" s="11"/>
    </row>
    <row r="3178" spans="19:19" x14ac:dyDescent="0.25">
      <c r="S3178" s="11"/>
    </row>
    <row r="3179" spans="19:19" x14ac:dyDescent="0.25">
      <c r="S3179" s="11"/>
    </row>
    <row r="3180" spans="19:19" x14ac:dyDescent="0.25">
      <c r="S3180" s="11"/>
    </row>
    <row r="3181" spans="19:19" x14ac:dyDescent="0.25">
      <c r="S3181" s="11"/>
    </row>
    <row r="3182" spans="19:19" x14ac:dyDescent="0.25">
      <c r="S3182" s="11"/>
    </row>
    <row r="3183" spans="19:19" x14ac:dyDescent="0.25">
      <c r="S3183" s="11"/>
    </row>
    <row r="3184" spans="19:19" x14ac:dyDescent="0.25">
      <c r="S3184" s="11"/>
    </row>
    <row r="3185" spans="19:19" x14ac:dyDescent="0.25">
      <c r="S3185" s="11"/>
    </row>
    <row r="3186" spans="19:19" x14ac:dyDescent="0.25">
      <c r="S3186" s="11"/>
    </row>
    <row r="3187" spans="19:19" x14ac:dyDescent="0.25">
      <c r="S3187" s="11"/>
    </row>
    <row r="3188" spans="19:19" x14ac:dyDescent="0.25">
      <c r="S3188" s="11"/>
    </row>
    <row r="3189" spans="19:19" x14ac:dyDescent="0.25">
      <c r="S3189" s="11"/>
    </row>
    <row r="3190" spans="19:19" x14ac:dyDescent="0.25">
      <c r="S3190" s="11"/>
    </row>
    <row r="3191" spans="19:19" x14ac:dyDescent="0.25">
      <c r="S3191" s="11"/>
    </row>
    <row r="3192" spans="19:19" x14ac:dyDescent="0.25">
      <c r="S3192" s="11"/>
    </row>
    <row r="3193" spans="19:19" x14ac:dyDescent="0.25">
      <c r="S3193" s="11"/>
    </row>
    <row r="3194" spans="19:19" x14ac:dyDescent="0.25">
      <c r="S3194" s="11"/>
    </row>
    <row r="3195" spans="19:19" x14ac:dyDescent="0.25">
      <c r="S3195" s="11"/>
    </row>
    <row r="3196" spans="19:19" x14ac:dyDescent="0.25">
      <c r="S3196" s="11"/>
    </row>
    <row r="3197" spans="19:19" x14ac:dyDescent="0.25">
      <c r="S3197" s="11"/>
    </row>
    <row r="3198" spans="19:19" x14ac:dyDescent="0.25">
      <c r="S3198" s="11"/>
    </row>
    <row r="3199" spans="19:19" x14ac:dyDescent="0.25">
      <c r="S3199" s="11"/>
    </row>
    <row r="3200" spans="19:19" x14ac:dyDescent="0.25">
      <c r="S3200" s="11"/>
    </row>
    <row r="3201" spans="19:19" x14ac:dyDescent="0.25">
      <c r="S3201" s="11"/>
    </row>
    <row r="3202" spans="19:19" x14ac:dyDescent="0.25">
      <c r="S3202" s="11"/>
    </row>
    <row r="3203" spans="19:19" x14ac:dyDescent="0.25">
      <c r="S3203" s="11"/>
    </row>
    <row r="3204" spans="19:19" x14ac:dyDescent="0.25">
      <c r="S3204" s="11"/>
    </row>
    <row r="3205" spans="19:19" x14ac:dyDescent="0.25">
      <c r="S3205" s="11"/>
    </row>
    <row r="3206" spans="19:19" x14ac:dyDescent="0.25">
      <c r="S3206" s="11"/>
    </row>
    <row r="3207" spans="19:19" x14ac:dyDescent="0.25">
      <c r="S3207" s="11"/>
    </row>
    <row r="3208" spans="19:19" x14ac:dyDescent="0.25">
      <c r="S3208" s="11"/>
    </row>
    <row r="3209" spans="19:19" x14ac:dyDescent="0.25">
      <c r="S3209" s="11"/>
    </row>
    <row r="3210" spans="19:19" x14ac:dyDescent="0.25">
      <c r="S3210" s="11"/>
    </row>
    <row r="3211" spans="19:19" x14ac:dyDescent="0.25">
      <c r="S3211" s="11"/>
    </row>
    <row r="3212" spans="19:19" x14ac:dyDescent="0.25">
      <c r="S3212" s="11"/>
    </row>
    <row r="3213" spans="19:19" x14ac:dyDescent="0.25">
      <c r="S3213" s="11"/>
    </row>
    <row r="3214" spans="19:19" x14ac:dyDescent="0.25">
      <c r="S3214" s="11"/>
    </row>
    <row r="3215" spans="19:19" x14ac:dyDescent="0.25">
      <c r="S3215" s="11"/>
    </row>
    <row r="3216" spans="19:19" x14ac:dyDescent="0.25">
      <c r="S3216" s="11"/>
    </row>
    <row r="3217" spans="19:19" x14ac:dyDescent="0.25">
      <c r="S3217" s="11"/>
    </row>
    <row r="3218" spans="19:19" x14ac:dyDescent="0.25">
      <c r="S3218" s="11"/>
    </row>
    <row r="3219" spans="19:19" x14ac:dyDescent="0.25">
      <c r="S3219" s="11"/>
    </row>
    <row r="3220" spans="19:19" x14ac:dyDescent="0.25">
      <c r="S3220" s="11"/>
    </row>
    <row r="3221" spans="19:19" x14ac:dyDescent="0.25">
      <c r="S3221" s="11"/>
    </row>
    <row r="3222" spans="19:19" x14ac:dyDescent="0.25">
      <c r="S3222" s="11"/>
    </row>
    <row r="3223" spans="19:19" x14ac:dyDescent="0.25">
      <c r="S3223" s="11"/>
    </row>
    <row r="3224" spans="19:19" x14ac:dyDescent="0.25">
      <c r="S3224" s="11"/>
    </row>
    <row r="3225" spans="19:19" x14ac:dyDescent="0.25">
      <c r="S3225" s="11"/>
    </row>
    <row r="3226" spans="19:19" x14ac:dyDescent="0.25">
      <c r="S3226" s="11"/>
    </row>
    <row r="3227" spans="19:19" x14ac:dyDescent="0.25">
      <c r="S3227" s="11"/>
    </row>
    <row r="3228" spans="19:19" x14ac:dyDescent="0.25">
      <c r="S3228" s="11"/>
    </row>
    <row r="3229" spans="19:19" x14ac:dyDescent="0.25">
      <c r="S3229" s="11"/>
    </row>
    <row r="3230" spans="19:19" x14ac:dyDescent="0.25">
      <c r="S3230" s="11"/>
    </row>
    <row r="3231" spans="19:19" x14ac:dyDescent="0.25">
      <c r="S3231" s="11"/>
    </row>
    <row r="3232" spans="19:19" x14ac:dyDescent="0.25">
      <c r="S3232" s="11"/>
    </row>
    <row r="3233" spans="19:19" x14ac:dyDescent="0.25">
      <c r="S3233" s="11"/>
    </row>
    <row r="3234" spans="19:19" x14ac:dyDescent="0.25">
      <c r="S3234" s="11"/>
    </row>
    <row r="3235" spans="19:19" x14ac:dyDescent="0.25">
      <c r="S3235" s="11"/>
    </row>
    <row r="3236" spans="19:19" x14ac:dyDescent="0.25">
      <c r="S3236" s="11"/>
    </row>
    <row r="3237" spans="19:19" x14ac:dyDescent="0.25">
      <c r="S3237" s="11"/>
    </row>
    <row r="3238" spans="19:19" x14ac:dyDescent="0.25">
      <c r="S3238" s="11"/>
    </row>
    <row r="3239" spans="19:19" x14ac:dyDescent="0.25">
      <c r="S3239" s="11"/>
    </row>
    <row r="3240" spans="19:19" x14ac:dyDescent="0.25">
      <c r="S3240" s="11"/>
    </row>
    <row r="3241" spans="19:19" x14ac:dyDescent="0.25">
      <c r="S3241" s="11"/>
    </row>
    <row r="3242" spans="19:19" x14ac:dyDescent="0.25">
      <c r="S3242" s="11"/>
    </row>
    <row r="3243" spans="19:19" x14ac:dyDescent="0.25">
      <c r="S3243" s="11"/>
    </row>
    <row r="3244" spans="19:19" x14ac:dyDescent="0.25">
      <c r="S3244" s="11"/>
    </row>
    <row r="3245" spans="19:19" x14ac:dyDescent="0.25">
      <c r="S3245" s="11"/>
    </row>
    <row r="3246" spans="19:19" x14ac:dyDescent="0.25">
      <c r="S3246" s="11"/>
    </row>
    <row r="3247" spans="19:19" x14ac:dyDescent="0.25">
      <c r="S3247" s="11"/>
    </row>
    <row r="3248" spans="19:19" x14ac:dyDescent="0.25">
      <c r="S3248" s="11"/>
    </row>
    <row r="3249" spans="19:19" x14ac:dyDescent="0.25">
      <c r="S3249" s="11"/>
    </row>
    <row r="3250" spans="19:19" x14ac:dyDescent="0.25">
      <c r="S3250" s="11"/>
    </row>
    <row r="3251" spans="19:19" x14ac:dyDescent="0.25">
      <c r="S3251" s="11"/>
    </row>
    <row r="3252" spans="19:19" x14ac:dyDescent="0.25">
      <c r="S3252" s="11"/>
    </row>
    <row r="3253" spans="19:19" x14ac:dyDescent="0.25">
      <c r="S3253" s="11"/>
    </row>
    <row r="3254" spans="19:19" x14ac:dyDescent="0.25">
      <c r="S3254" s="11"/>
    </row>
    <row r="3255" spans="19:19" x14ac:dyDescent="0.25">
      <c r="S3255" s="11"/>
    </row>
    <row r="3256" spans="19:19" x14ac:dyDescent="0.25">
      <c r="S3256" s="11"/>
    </row>
    <row r="3257" spans="19:19" x14ac:dyDescent="0.25">
      <c r="S3257" s="11"/>
    </row>
    <row r="3258" spans="19:19" x14ac:dyDescent="0.25">
      <c r="S3258" s="11"/>
    </row>
    <row r="3259" spans="19:19" x14ac:dyDescent="0.25">
      <c r="S3259" s="11"/>
    </row>
    <row r="3260" spans="19:19" x14ac:dyDescent="0.25">
      <c r="S3260" s="11"/>
    </row>
    <row r="3261" spans="19:19" x14ac:dyDescent="0.25">
      <c r="S3261" s="11"/>
    </row>
    <row r="3262" spans="19:19" x14ac:dyDescent="0.25">
      <c r="S3262" s="11"/>
    </row>
    <row r="3263" spans="19:19" x14ac:dyDescent="0.25">
      <c r="S3263" s="11"/>
    </row>
    <row r="3264" spans="19:19" x14ac:dyDescent="0.25">
      <c r="S3264" s="11"/>
    </row>
    <row r="3265" spans="19:19" x14ac:dyDescent="0.25">
      <c r="S3265" s="11"/>
    </row>
    <row r="3266" spans="19:19" x14ac:dyDescent="0.25">
      <c r="S3266" s="11"/>
    </row>
    <row r="3267" spans="19:19" x14ac:dyDescent="0.25">
      <c r="S3267" s="11"/>
    </row>
    <row r="3268" spans="19:19" x14ac:dyDescent="0.25">
      <c r="S3268" s="11"/>
    </row>
    <row r="3269" spans="19:19" x14ac:dyDescent="0.25">
      <c r="S3269" s="11"/>
    </row>
    <row r="3270" spans="19:19" x14ac:dyDescent="0.25">
      <c r="S3270" s="11"/>
    </row>
    <row r="3271" spans="19:19" x14ac:dyDescent="0.25">
      <c r="S3271" s="11"/>
    </row>
    <row r="3272" spans="19:19" x14ac:dyDescent="0.25">
      <c r="S3272" s="11"/>
    </row>
    <row r="3273" spans="19:19" x14ac:dyDescent="0.25">
      <c r="S3273" s="11"/>
    </row>
    <row r="3274" spans="19:19" x14ac:dyDescent="0.25">
      <c r="S3274" s="11"/>
    </row>
    <row r="3275" spans="19:19" x14ac:dyDescent="0.25">
      <c r="S3275" s="11"/>
    </row>
    <row r="3276" spans="19:19" x14ac:dyDescent="0.25">
      <c r="S3276" s="11"/>
    </row>
    <row r="3277" spans="19:19" x14ac:dyDescent="0.25">
      <c r="S3277" s="11"/>
    </row>
    <row r="3278" spans="19:19" x14ac:dyDescent="0.25">
      <c r="S3278" s="11"/>
    </row>
    <row r="3279" spans="19:19" x14ac:dyDescent="0.25">
      <c r="S3279" s="11"/>
    </row>
    <row r="3280" spans="19:19" x14ac:dyDescent="0.25">
      <c r="S3280" s="11"/>
    </row>
    <row r="3281" spans="19:19" x14ac:dyDescent="0.25">
      <c r="S3281" s="11"/>
    </row>
    <row r="3282" spans="19:19" x14ac:dyDescent="0.25">
      <c r="S3282" s="11"/>
    </row>
    <row r="3283" spans="19:19" x14ac:dyDescent="0.25">
      <c r="S3283" s="11"/>
    </row>
    <row r="3284" spans="19:19" x14ac:dyDescent="0.25">
      <c r="S3284" s="11"/>
    </row>
    <row r="3285" spans="19:19" x14ac:dyDescent="0.25">
      <c r="S3285" s="11"/>
    </row>
    <row r="3286" spans="19:19" x14ac:dyDescent="0.25">
      <c r="S3286" s="11"/>
    </row>
    <row r="3287" spans="19:19" x14ac:dyDescent="0.25">
      <c r="S3287" s="11"/>
    </row>
    <row r="3288" spans="19:19" x14ac:dyDescent="0.25">
      <c r="S3288" s="11"/>
    </row>
    <row r="3289" spans="19:19" x14ac:dyDescent="0.25">
      <c r="S3289" s="11"/>
    </row>
    <row r="3290" spans="19:19" x14ac:dyDescent="0.25">
      <c r="S3290" s="11"/>
    </row>
    <row r="3291" spans="19:19" x14ac:dyDescent="0.25">
      <c r="S3291" s="11"/>
    </row>
    <row r="3292" spans="19:19" x14ac:dyDescent="0.25">
      <c r="S3292" s="11"/>
    </row>
    <row r="3293" spans="19:19" x14ac:dyDescent="0.25">
      <c r="S3293" s="11"/>
    </row>
    <row r="3294" spans="19:19" x14ac:dyDescent="0.25">
      <c r="S3294" s="11"/>
    </row>
    <row r="3295" spans="19:19" x14ac:dyDescent="0.25">
      <c r="S3295" s="11"/>
    </row>
    <row r="3296" spans="19:19" x14ac:dyDescent="0.25">
      <c r="S3296" s="11"/>
    </row>
    <row r="3297" spans="19:19" x14ac:dyDescent="0.25">
      <c r="S3297" s="11"/>
    </row>
    <row r="3298" spans="19:19" x14ac:dyDescent="0.25">
      <c r="S3298" s="11"/>
    </row>
    <row r="3299" spans="19:19" x14ac:dyDescent="0.25">
      <c r="S3299" s="11"/>
    </row>
    <row r="3300" spans="19:19" x14ac:dyDescent="0.25">
      <c r="S3300" s="11"/>
    </row>
    <row r="3301" spans="19:19" x14ac:dyDescent="0.25">
      <c r="S3301" s="11"/>
    </row>
    <row r="3302" spans="19:19" x14ac:dyDescent="0.25">
      <c r="S3302" s="11"/>
    </row>
    <row r="3303" spans="19:19" x14ac:dyDescent="0.25">
      <c r="S3303" s="11"/>
    </row>
    <row r="3304" spans="19:19" x14ac:dyDescent="0.25">
      <c r="S3304" s="11"/>
    </row>
    <row r="3305" spans="19:19" x14ac:dyDescent="0.25">
      <c r="S3305" s="11"/>
    </row>
    <row r="3306" spans="19:19" x14ac:dyDescent="0.25">
      <c r="S3306" s="11"/>
    </row>
    <row r="3307" spans="19:19" x14ac:dyDescent="0.25">
      <c r="S3307" s="11"/>
    </row>
    <row r="3308" spans="19:19" x14ac:dyDescent="0.25">
      <c r="S3308" s="11"/>
    </row>
    <row r="3309" spans="19:19" x14ac:dyDescent="0.25">
      <c r="S3309" s="11"/>
    </row>
    <row r="3310" spans="19:19" x14ac:dyDescent="0.25">
      <c r="S3310" s="11"/>
    </row>
    <row r="3311" spans="19:19" x14ac:dyDescent="0.25">
      <c r="S3311" s="11"/>
    </row>
    <row r="3312" spans="19:19" x14ac:dyDescent="0.25">
      <c r="S3312" s="11"/>
    </row>
    <row r="3313" spans="19:19" x14ac:dyDescent="0.25">
      <c r="S3313" s="11"/>
    </row>
    <row r="3314" spans="19:19" x14ac:dyDescent="0.25">
      <c r="S3314" s="11"/>
    </row>
    <row r="3315" spans="19:19" x14ac:dyDescent="0.25">
      <c r="S3315" s="11"/>
    </row>
    <row r="3316" spans="19:19" x14ac:dyDescent="0.25">
      <c r="S3316" s="11"/>
    </row>
    <row r="3317" spans="19:19" x14ac:dyDescent="0.25">
      <c r="S3317" s="11"/>
    </row>
    <row r="3318" spans="19:19" x14ac:dyDescent="0.25">
      <c r="S3318" s="11"/>
    </row>
    <row r="3319" spans="19:19" x14ac:dyDescent="0.25">
      <c r="S3319" s="11"/>
    </row>
    <row r="3320" spans="19:19" x14ac:dyDescent="0.25">
      <c r="S3320" s="11"/>
    </row>
    <row r="3321" spans="19:19" x14ac:dyDescent="0.25">
      <c r="S3321" s="11"/>
    </row>
    <row r="3322" spans="19:19" x14ac:dyDescent="0.25">
      <c r="S3322" s="11"/>
    </row>
    <row r="3323" spans="19:19" x14ac:dyDescent="0.25">
      <c r="S3323" s="11"/>
    </row>
    <row r="3324" spans="19:19" x14ac:dyDescent="0.25">
      <c r="S3324" s="11"/>
    </row>
    <row r="3325" spans="19:19" x14ac:dyDescent="0.25">
      <c r="S3325" s="11"/>
    </row>
    <row r="3326" spans="19:19" x14ac:dyDescent="0.25">
      <c r="S3326" s="11"/>
    </row>
    <row r="3327" spans="19:19" x14ac:dyDescent="0.25">
      <c r="S3327" s="11"/>
    </row>
    <row r="3328" spans="19:19" x14ac:dyDescent="0.25">
      <c r="S3328" s="11"/>
    </row>
    <row r="3329" spans="19:19" x14ac:dyDescent="0.25">
      <c r="S3329" s="11"/>
    </row>
    <row r="3330" spans="19:19" x14ac:dyDescent="0.25">
      <c r="S3330" s="11"/>
    </row>
    <row r="3331" spans="19:19" x14ac:dyDescent="0.25">
      <c r="S3331" s="11"/>
    </row>
    <row r="3332" spans="19:19" x14ac:dyDescent="0.25">
      <c r="S3332" s="11"/>
    </row>
    <row r="3333" spans="19:19" x14ac:dyDescent="0.25">
      <c r="S3333" s="11"/>
    </row>
    <row r="3334" spans="19:19" x14ac:dyDescent="0.25">
      <c r="S3334" s="11"/>
    </row>
    <row r="3335" spans="19:19" x14ac:dyDescent="0.25">
      <c r="S3335" s="11"/>
    </row>
    <row r="3336" spans="19:19" x14ac:dyDescent="0.25">
      <c r="S3336" s="11"/>
    </row>
    <row r="3337" spans="19:19" x14ac:dyDescent="0.25">
      <c r="S3337" s="11"/>
    </row>
    <row r="3338" spans="19:19" x14ac:dyDescent="0.25">
      <c r="S3338" s="11"/>
    </row>
    <row r="3339" spans="19:19" x14ac:dyDescent="0.25">
      <c r="S3339" s="11"/>
    </row>
    <row r="3340" spans="19:19" x14ac:dyDescent="0.25">
      <c r="S3340" s="11"/>
    </row>
    <row r="3341" spans="19:19" x14ac:dyDescent="0.25">
      <c r="S3341" s="11"/>
    </row>
    <row r="3342" spans="19:19" x14ac:dyDescent="0.25">
      <c r="S3342" s="11"/>
    </row>
    <row r="3343" spans="19:19" x14ac:dyDescent="0.25">
      <c r="S3343" s="11"/>
    </row>
    <row r="3344" spans="19:19" x14ac:dyDescent="0.25">
      <c r="S3344" s="11"/>
    </row>
    <row r="3345" spans="19:19" x14ac:dyDescent="0.25">
      <c r="S3345" s="11"/>
    </row>
    <row r="3346" spans="19:19" x14ac:dyDescent="0.25">
      <c r="S3346" s="11"/>
    </row>
    <row r="3347" spans="19:19" x14ac:dyDescent="0.25">
      <c r="S3347" s="11"/>
    </row>
    <row r="3348" spans="19:19" x14ac:dyDescent="0.25">
      <c r="S3348" s="11"/>
    </row>
    <row r="3349" spans="19:19" x14ac:dyDescent="0.25">
      <c r="S3349" s="11"/>
    </row>
    <row r="3350" spans="19:19" x14ac:dyDescent="0.25">
      <c r="S3350" s="11"/>
    </row>
    <row r="3351" spans="19:19" x14ac:dyDescent="0.25">
      <c r="S3351" s="11"/>
    </row>
    <row r="3352" spans="19:19" x14ac:dyDescent="0.25">
      <c r="S3352" s="11"/>
    </row>
    <row r="3353" spans="19:19" x14ac:dyDescent="0.25">
      <c r="S3353" s="11"/>
    </row>
    <row r="3354" spans="19:19" x14ac:dyDescent="0.25">
      <c r="S3354" s="11"/>
    </row>
    <row r="3355" spans="19:19" x14ac:dyDescent="0.25">
      <c r="S3355" s="11"/>
    </row>
    <row r="3356" spans="19:19" x14ac:dyDescent="0.25">
      <c r="S3356" s="11"/>
    </row>
    <row r="3357" spans="19:19" x14ac:dyDescent="0.25">
      <c r="S3357" s="11"/>
    </row>
    <row r="3358" spans="19:19" x14ac:dyDescent="0.25">
      <c r="S3358" s="11"/>
    </row>
    <row r="3359" spans="19:19" x14ac:dyDescent="0.25">
      <c r="S3359" s="11"/>
    </row>
    <row r="3360" spans="19:19" x14ac:dyDescent="0.25">
      <c r="S3360" s="11"/>
    </row>
    <row r="3361" spans="19:19" x14ac:dyDescent="0.25">
      <c r="S3361" s="11"/>
    </row>
    <row r="3362" spans="19:19" x14ac:dyDescent="0.25">
      <c r="S3362" s="11"/>
    </row>
    <row r="3363" spans="19:19" x14ac:dyDescent="0.25">
      <c r="S3363" s="11"/>
    </row>
    <row r="3364" spans="19:19" x14ac:dyDescent="0.25">
      <c r="S3364" s="11"/>
    </row>
    <row r="3365" spans="19:19" x14ac:dyDescent="0.25">
      <c r="S3365" s="11"/>
    </row>
    <row r="3366" spans="19:19" x14ac:dyDescent="0.25">
      <c r="S3366" s="11"/>
    </row>
    <row r="3367" spans="19:19" x14ac:dyDescent="0.25">
      <c r="S3367" s="11"/>
    </row>
    <row r="3368" spans="19:19" x14ac:dyDescent="0.25">
      <c r="S3368" s="11"/>
    </row>
    <row r="3369" spans="19:19" x14ac:dyDescent="0.25">
      <c r="S3369" s="11"/>
    </row>
    <row r="3370" spans="19:19" x14ac:dyDescent="0.25">
      <c r="S3370" s="11"/>
    </row>
    <row r="3371" spans="19:19" x14ac:dyDescent="0.25">
      <c r="S3371" s="11"/>
    </row>
    <row r="3372" spans="19:19" x14ac:dyDescent="0.25">
      <c r="S3372" s="11"/>
    </row>
    <row r="3373" spans="19:19" x14ac:dyDescent="0.25">
      <c r="S3373" s="11"/>
    </row>
    <row r="3374" spans="19:19" x14ac:dyDescent="0.25">
      <c r="S3374" s="11"/>
    </row>
    <row r="3375" spans="19:19" x14ac:dyDescent="0.25">
      <c r="S3375" s="11"/>
    </row>
    <row r="3376" spans="19:19" x14ac:dyDescent="0.25">
      <c r="S3376" s="11"/>
    </row>
    <row r="3377" spans="19:19" x14ac:dyDescent="0.25">
      <c r="S3377" s="11"/>
    </row>
    <row r="3378" spans="19:19" x14ac:dyDescent="0.25">
      <c r="S3378" s="11"/>
    </row>
    <row r="3379" spans="19:19" x14ac:dyDescent="0.25">
      <c r="S3379" s="11"/>
    </row>
    <row r="3380" spans="19:19" x14ac:dyDescent="0.25">
      <c r="S3380" s="11"/>
    </row>
    <row r="3381" spans="19:19" x14ac:dyDescent="0.25">
      <c r="S3381" s="11"/>
    </row>
    <row r="3382" spans="19:19" x14ac:dyDescent="0.25">
      <c r="S3382" s="11"/>
    </row>
    <row r="3383" spans="19:19" x14ac:dyDescent="0.25">
      <c r="S3383" s="11"/>
    </row>
    <row r="3384" spans="19:19" x14ac:dyDescent="0.25">
      <c r="S3384" s="11"/>
    </row>
    <row r="3385" spans="19:19" x14ac:dyDescent="0.25">
      <c r="S3385" s="11"/>
    </row>
    <row r="3386" spans="19:19" x14ac:dyDescent="0.25">
      <c r="S3386" s="11"/>
    </row>
    <row r="3387" spans="19:19" x14ac:dyDescent="0.25">
      <c r="S3387" s="11"/>
    </row>
    <row r="3388" spans="19:19" x14ac:dyDescent="0.25">
      <c r="S3388" s="11"/>
    </row>
    <row r="3389" spans="19:19" x14ac:dyDescent="0.25">
      <c r="S3389" s="11"/>
    </row>
    <row r="3390" spans="19:19" x14ac:dyDescent="0.25">
      <c r="S3390" s="11"/>
    </row>
    <row r="3391" spans="19:19" x14ac:dyDescent="0.25">
      <c r="S3391" s="11"/>
    </row>
    <row r="3392" spans="19:19" x14ac:dyDescent="0.25">
      <c r="S3392" s="11"/>
    </row>
    <row r="3393" spans="19:19" x14ac:dyDescent="0.25">
      <c r="S3393" s="11"/>
    </row>
    <row r="3394" spans="19:19" x14ac:dyDescent="0.25">
      <c r="S3394" s="11"/>
    </row>
    <row r="3395" spans="19:19" x14ac:dyDescent="0.25">
      <c r="S3395" s="11"/>
    </row>
    <row r="3396" spans="19:19" x14ac:dyDescent="0.25">
      <c r="S3396" s="11"/>
    </row>
    <row r="3397" spans="19:19" x14ac:dyDescent="0.25">
      <c r="S3397" s="11"/>
    </row>
    <row r="3398" spans="19:19" x14ac:dyDescent="0.25">
      <c r="S3398" s="11"/>
    </row>
    <row r="3399" spans="19:19" x14ac:dyDescent="0.25">
      <c r="S3399" s="11"/>
    </row>
    <row r="3400" spans="19:19" x14ac:dyDescent="0.25">
      <c r="S3400" s="11"/>
    </row>
    <row r="3401" spans="19:19" x14ac:dyDescent="0.25">
      <c r="S3401" s="11"/>
    </row>
    <row r="3402" spans="19:19" x14ac:dyDescent="0.25">
      <c r="S3402" s="11"/>
    </row>
    <row r="3403" spans="19:19" x14ac:dyDescent="0.25">
      <c r="S3403" s="11"/>
    </row>
    <row r="3404" spans="19:19" x14ac:dyDescent="0.25">
      <c r="S3404" s="11"/>
    </row>
    <row r="3405" spans="19:19" x14ac:dyDescent="0.25">
      <c r="S3405" s="11"/>
    </row>
    <row r="3406" spans="19:19" x14ac:dyDescent="0.25">
      <c r="S3406" s="11"/>
    </row>
    <row r="3407" spans="19:19" x14ac:dyDescent="0.25">
      <c r="S3407" s="11"/>
    </row>
    <row r="3408" spans="19:19" x14ac:dyDescent="0.25">
      <c r="S3408" s="11"/>
    </row>
    <row r="3409" spans="19:19" x14ac:dyDescent="0.25">
      <c r="S3409" s="11"/>
    </row>
    <row r="3410" spans="19:19" x14ac:dyDescent="0.25">
      <c r="S3410" s="11"/>
    </row>
    <row r="3411" spans="19:19" x14ac:dyDescent="0.25">
      <c r="S3411" s="11"/>
    </row>
    <row r="3412" spans="19:19" x14ac:dyDescent="0.25">
      <c r="S3412" s="11"/>
    </row>
    <row r="3413" spans="19:19" x14ac:dyDescent="0.25">
      <c r="S3413" s="11"/>
    </row>
    <row r="3414" spans="19:19" x14ac:dyDescent="0.25">
      <c r="S3414" s="11"/>
    </row>
    <row r="3415" spans="19:19" x14ac:dyDescent="0.25">
      <c r="S3415" s="11"/>
    </row>
    <row r="3416" spans="19:19" x14ac:dyDescent="0.25">
      <c r="S3416" s="11"/>
    </row>
    <row r="3417" spans="19:19" x14ac:dyDescent="0.25">
      <c r="S3417" s="11"/>
    </row>
    <row r="3418" spans="19:19" x14ac:dyDescent="0.25">
      <c r="S3418" s="11"/>
    </row>
    <row r="3419" spans="19:19" x14ac:dyDescent="0.25">
      <c r="S3419" s="11"/>
    </row>
    <row r="3420" spans="19:19" x14ac:dyDescent="0.25">
      <c r="S3420" s="11"/>
    </row>
    <row r="3421" spans="19:19" x14ac:dyDescent="0.25">
      <c r="S3421" s="11"/>
    </row>
    <row r="3422" spans="19:19" x14ac:dyDescent="0.25">
      <c r="S3422" s="11"/>
    </row>
    <row r="3423" spans="19:19" x14ac:dyDescent="0.25">
      <c r="S3423" s="11"/>
    </row>
    <row r="3424" spans="19:19" x14ac:dyDescent="0.25">
      <c r="S3424" s="11"/>
    </row>
    <row r="3425" spans="19:19" x14ac:dyDescent="0.25">
      <c r="S3425" s="11"/>
    </row>
    <row r="3426" spans="19:19" x14ac:dyDescent="0.25">
      <c r="S3426" s="11"/>
    </row>
    <row r="3427" spans="19:19" x14ac:dyDescent="0.25">
      <c r="S3427" s="11"/>
    </row>
    <row r="3428" spans="19:19" x14ac:dyDescent="0.25">
      <c r="S3428" s="11"/>
    </row>
    <row r="3429" spans="19:19" x14ac:dyDescent="0.25">
      <c r="S3429" s="11"/>
    </row>
    <row r="3430" spans="19:19" x14ac:dyDescent="0.25">
      <c r="S3430" s="11"/>
    </row>
    <row r="3431" spans="19:19" x14ac:dyDescent="0.25">
      <c r="S3431" s="11"/>
    </row>
    <row r="3432" spans="19:19" x14ac:dyDescent="0.25">
      <c r="S3432" s="11"/>
    </row>
    <row r="3433" spans="19:19" x14ac:dyDescent="0.25">
      <c r="S3433" s="11"/>
    </row>
    <row r="3434" spans="19:19" x14ac:dyDescent="0.25">
      <c r="S3434" s="11"/>
    </row>
    <row r="3435" spans="19:19" x14ac:dyDescent="0.25">
      <c r="S3435" s="11"/>
    </row>
    <row r="3436" spans="19:19" x14ac:dyDescent="0.25">
      <c r="S3436" s="11"/>
    </row>
    <row r="3437" spans="19:19" x14ac:dyDescent="0.25">
      <c r="S3437" s="11"/>
    </row>
    <row r="3438" spans="19:19" x14ac:dyDescent="0.25">
      <c r="S3438" s="11"/>
    </row>
    <row r="3439" spans="19:19" x14ac:dyDescent="0.25">
      <c r="S3439" s="11"/>
    </row>
    <row r="3440" spans="19:19" x14ac:dyDescent="0.25">
      <c r="S3440" s="11"/>
    </row>
    <row r="3441" spans="19:19" x14ac:dyDescent="0.25">
      <c r="S3441" s="11"/>
    </row>
    <row r="3442" spans="19:19" x14ac:dyDescent="0.25">
      <c r="S3442" s="11"/>
    </row>
    <row r="3443" spans="19:19" x14ac:dyDescent="0.25">
      <c r="S3443" s="11"/>
    </row>
    <row r="3444" spans="19:19" x14ac:dyDescent="0.25">
      <c r="S3444" s="11"/>
    </row>
    <row r="3445" spans="19:19" x14ac:dyDescent="0.25">
      <c r="S3445" s="11"/>
    </row>
    <row r="3446" spans="19:19" x14ac:dyDescent="0.25">
      <c r="S3446" s="11"/>
    </row>
    <row r="3447" spans="19:19" x14ac:dyDescent="0.25">
      <c r="S3447" s="11"/>
    </row>
    <row r="3448" spans="19:19" x14ac:dyDescent="0.25">
      <c r="S3448" s="11"/>
    </row>
    <row r="3449" spans="19:19" x14ac:dyDescent="0.25">
      <c r="S3449" s="11"/>
    </row>
    <row r="3450" spans="19:19" x14ac:dyDescent="0.25">
      <c r="S3450" s="11"/>
    </row>
    <row r="3451" spans="19:19" x14ac:dyDescent="0.25">
      <c r="S3451" s="11"/>
    </row>
    <row r="3452" spans="19:19" x14ac:dyDescent="0.25">
      <c r="S3452" s="11"/>
    </row>
    <row r="3453" spans="19:19" x14ac:dyDescent="0.25">
      <c r="S3453" s="11"/>
    </row>
    <row r="3454" spans="19:19" x14ac:dyDescent="0.25">
      <c r="S3454" s="11"/>
    </row>
    <row r="3455" spans="19:19" x14ac:dyDescent="0.25">
      <c r="S3455" s="11"/>
    </row>
    <row r="3456" spans="19:19" x14ac:dyDescent="0.25">
      <c r="S3456" s="11"/>
    </row>
    <row r="3457" spans="19:19" x14ac:dyDescent="0.25">
      <c r="S3457" s="11"/>
    </row>
    <row r="3458" spans="19:19" x14ac:dyDescent="0.25">
      <c r="S3458" s="11"/>
    </row>
    <row r="3459" spans="19:19" x14ac:dyDescent="0.25">
      <c r="S3459" s="11"/>
    </row>
    <row r="3460" spans="19:19" x14ac:dyDescent="0.25">
      <c r="S3460" s="11"/>
    </row>
    <row r="3461" spans="19:19" x14ac:dyDescent="0.25">
      <c r="S3461" s="11"/>
    </row>
    <row r="3462" spans="19:19" x14ac:dyDescent="0.25">
      <c r="S3462" s="11"/>
    </row>
    <row r="3463" spans="19:19" x14ac:dyDescent="0.25">
      <c r="S3463" s="11"/>
    </row>
    <row r="3464" spans="19:19" x14ac:dyDescent="0.25">
      <c r="S3464" s="11"/>
    </row>
    <row r="3465" spans="19:19" x14ac:dyDescent="0.25">
      <c r="S3465" s="11"/>
    </row>
    <row r="3466" spans="19:19" x14ac:dyDescent="0.25">
      <c r="S3466" s="11"/>
    </row>
    <row r="3467" spans="19:19" x14ac:dyDescent="0.25">
      <c r="S3467" s="11"/>
    </row>
    <row r="3468" spans="19:19" x14ac:dyDescent="0.25">
      <c r="S3468" s="11"/>
    </row>
    <row r="3469" spans="19:19" x14ac:dyDescent="0.25">
      <c r="S3469" s="11"/>
    </row>
    <row r="3470" spans="19:19" x14ac:dyDescent="0.25">
      <c r="S3470" s="11"/>
    </row>
    <row r="3471" spans="19:19" x14ac:dyDescent="0.25">
      <c r="S3471" s="11"/>
    </row>
    <row r="3472" spans="19:19" x14ac:dyDescent="0.25">
      <c r="S3472" s="11"/>
    </row>
    <row r="3473" spans="19:19" x14ac:dyDescent="0.25">
      <c r="S3473" s="11"/>
    </row>
    <row r="3474" spans="19:19" x14ac:dyDescent="0.25">
      <c r="S3474" s="11"/>
    </row>
    <row r="3475" spans="19:19" x14ac:dyDescent="0.25">
      <c r="S3475" s="11"/>
    </row>
    <row r="3476" spans="19:19" x14ac:dyDescent="0.25">
      <c r="S3476" s="11"/>
    </row>
    <row r="3477" spans="19:19" x14ac:dyDescent="0.25">
      <c r="S3477" s="11"/>
    </row>
    <row r="3478" spans="19:19" x14ac:dyDescent="0.25">
      <c r="S3478" s="11"/>
    </row>
    <row r="3479" spans="19:19" x14ac:dyDescent="0.25">
      <c r="S3479" s="11"/>
    </row>
    <row r="3480" spans="19:19" x14ac:dyDescent="0.25">
      <c r="S3480" s="11"/>
    </row>
    <row r="3481" spans="19:19" x14ac:dyDescent="0.25">
      <c r="S3481" s="11"/>
    </row>
    <row r="3482" spans="19:19" x14ac:dyDescent="0.25">
      <c r="S3482" s="11"/>
    </row>
    <row r="3483" spans="19:19" x14ac:dyDescent="0.25">
      <c r="S3483" s="11"/>
    </row>
    <row r="3484" spans="19:19" x14ac:dyDescent="0.25">
      <c r="S3484" s="11"/>
    </row>
    <row r="3485" spans="19:19" x14ac:dyDescent="0.25">
      <c r="S3485" s="11"/>
    </row>
    <row r="3486" spans="19:19" x14ac:dyDescent="0.25">
      <c r="S3486" s="11"/>
    </row>
    <row r="3487" spans="19:19" x14ac:dyDescent="0.25">
      <c r="S3487" s="11"/>
    </row>
    <row r="3488" spans="19:19" x14ac:dyDescent="0.25">
      <c r="S3488" s="11"/>
    </row>
    <row r="3489" spans="19:19" x14ac:dyDescent="0.25">
      <c r="S3489" s="11"/>
    </row>
    <row r="3490" spans="19:19" x14ac:dyDescent="0.25">
      <c r="S3490" s="11"/>
    </row>
    <row r="3491" spans="19:19" x14ac:dyDescent="0.25">
      <c r="S3491" s="11"/>
    </row>
    <row r="3492" spans="19:19" x14ac:dyDescent="0.25">
      <c r="S3492" s="11"/>
    </row>
    <row r="3493" spans="19:19" x14ac:dyDescent="0.25">
      <c r="S3493" s="11"/>
    </row>
    <row r="3494" spans="19:19" x14ac:dyDescent="0.25">
      <c r="S3494" s="11"/>
    </row>
    <row r="3495" spans="19:19" x14ac:dyDescent="0.25">
      <c r="S3495" s="11"/>
    </row>
    <row r="3496" spans="19:19" x14ac:dyDescent="0.25">
      <c r="S3496" s="11"/>
    </row>
    <row r="3497" spans="19:19" x14ac:dyDescent="0.25">
      <c r="S3497" s="11"/>
    </row>
    <row r="3498" spans="19:19" x14ac:dyDescent="0.25">
      <c r="S3498" s="11"/>
    </row>
    <row r="3499" spans="19:19" x14ac:dyDescent="0.25">
      <c r="S3499" s="11"/>
    </row>
    <row r="3500" spans="19:19" x14ac:dyDescent="0.25">
      <c r="S3500" s="11"/>
    </row>
    <row r="3501" spans="19:19" x14ac:dyDescent="0.25">
      <c r="S3501" s="11"/>
    </row>
    <row r="3502" spans="19:19" x14ac:dyDescent="0.25">
      <c r="S3502" s="11"/>
    </row>
    <row r="3503" spans="19:19" x14ac:dyDescent="0.25">
      <c r="S3503" s="11"/>
    </row>
    <row r="3504" spans="19:19" x14ac:dyDescent="0.25">
      <c r="S3504" s="11"/>
    </row>
    <row r="3505" spans="19:19" x14ac:dyDescent="0.25">
      <c r="S3505" s="11"/>
    </row>
    <row r="3506" spans="19:19" x14ac:dyDescent="0.25">
      <c r="S3506" s="11"/>
    </row>
    <row r="3507" spans="19:19" x14ac:dyDescent="0.25">
      <c r="S3507" s="11"/>
    </row>
    <row r="3508" spans="19:19" x14ac:dyDescent="0.25">
      <c r="S3508" s="11"/>
    </row>
    <row r="3509" spans="19:19" x14ac:dyDescent="0.25">
      <c r="S3509" s="11"/>
    </row>
    <row r="3510" spans="19:19" x14ac:dyDescent="0.25">
      <c r="S3510" s="11"/>
    </row>
    <row r="3511" spans="19:19" x14ac:dyDescent="0.25">
      <c r="S3511" s="11"/>
    </row>
    <row r="3512" spans="19:19" x14ac:dyDescent="0.25">
      <c r="S3512" s="11"/>
    </row>
    <row r="3513" spans="19:19" x14ac:dyDescent="0.25">
      <c r="S3513" s="11"/>
    </row>
    <row r="3514" spans="19:19" x14ac:dyDescent="0.25">
      <c r="S3514" s="11"/>
    </row>
    <row r="3515" spans="19:19" x14ac:dyDescent="0.25">
      <c r="S3515" s="11"/>
    </row>
    <row r="3516" spans="19:19" x14ac:dyDescent="0.25">
      <c r="S3516" s="11"/>
    </row>
    <row r="3517" spans="19:19" x14ac:dyDescent="0.25">
      <c r="S3517" s="11"/>
    </row>
    <row r="3518" spans="19:19" x14ac:dyDescent="0.25">
      <c r="S3518" s="11"/>
    </row>
    <row r="3519" spans="19:19" x14ac:dyDescent="0.25">
      <c r="S3519" s="11"/>
    </row>
    <row r="3520" spans="19:19" x14ac:dyDescent="0.25">
      <c r="S3520" s="11"/>
    </row>
    <row r="3521" spans="19:19" x14ac:dyDescent="0.25">
      <c r="S3521" s="11"/>
    </row>
    <row r="3522" spans="19:19" x14ac:dyDescent="0.25">
      <c r="S3522" s="11"/>
    </row>
    <row r="3523" spans="19:19" x14ac:dyDescent="0.25">
      <c r="S3523" s="11"/>
    </row>
    <row r="3524" spans="19:19" x14ac:dyDescent="0.25">
      <c r="S3524" s="11"/>
    </row>
    <row r="3525" spans="19:19" x14ac:dyDescent="0.25">
      <c r="S3525" s="11"/>
    </row>
    <row r="3526" spans="19:19" x14ac:dyDescent="0.25">
      <c r="S3526" s="11"/>
    </row>
    <row r="3527" spans="19:19" x14ac:dyDescent="0.25">
      <c r="S3527" s="11"/>
    </row>
    <row r="3528" spans="19:19" x14ac:dyDescent="0.25">
      <c r="S3528" s="11"/>
    </row>
    <row r="3529" spans="19:19" x14ac:dyDescent="0.25">
      <c r="S3529" s="11"/>
    </row>
    <row r="3530" spans="19:19" x14ac:dyDescent="0.25">
      <c r="S3530" s="11"/>
    </row>
    <row r="3531" spans="19:19" x14ac:dyDescent="0.25">
      <c r="S3531" s="11"/>
    </row>
    <row r="3532" spans="19:19" x14ac:dyDescent="0.25">
      <c r="S3532" s="11"/>
    </row>
    <row r="3533" spans="19:19" x14ac:dyDescent="0.25">
      <c r="S3533" s="11"/>
    </row>
    <row r="3534" spans="19:19" x14ac:dyDescent="0.25">
      <c r="S3534" s="11"/>
    </row>
    <row r="3535" spans="19:19" x14ac:dyDescent="0.25">
      <c r="S3535" s="11"/>
    </row>
    <row r="3536" spans="19:19" x14ac:dyDescent="0.25">
      <c r="S3536" s="11"/>
    </row>
    <row r="3537" spans="19:19" x14ac:dyDescent="0.25">
      <c r="S3537" s="11"/>
    </row>
    <row r="3538" spans="19:19" x14ac:dyDescent="0.25">
      <c r="S3538" s="11"/>
    </row>
    <row r="3539" spans="19:19" x14ac:dyDescent="0.25">
      <c r="S3539" s="11"/>
    </row>
    <row r="3540" spans="19:19" x14ac:dyDescent="0.25">
      <c r="S3540" s="11"/>
    </row>
    <row r="3541" spans="19:19" x14ac:dyDescent="0.25">
      <c r="S3541" s="11"/>
    </row>
    <row r="3542" spans="19:19" x14ac:dyDescent="0.25">
      <c r="S3542" s="11"/>
    </row>
    <row r="3543" spans="19:19" x14ac:dyDescent="0.25">
      <c r="S3543" s="11"/>
    </row>
    <row r="3544" spans="19:19" x14ac:dyDescent="0.25">
      <c r="S3544" s="11"/>
    </row>
    <row r="3545" spans="19:19" x14ac:dyDescent="0.25">
      <c r="S3545" s="11"/>
    </row>
    <row r="3546" spans="19:19" x14ac:dyDescent="0.25">
      <c r="S3546" s="11"/>
    </row>
    <row r="3547" spans="19:19" x14ac:dyDescent="0.25">
      <c r="S3547" s="11"/>
    </row>
    <row r="3548" spans="19:19" x14ac:dyDescent="0.25">
      <c r="S3548" s="11"/>
    </row>
    <row r="3549" spans="19:19" x14ac:dyDescent="0.25">
      <c r="S3549" s="11"/>
    </row>
    <row r="3550" spans="19:19" x14ac:dyDescent="0.25">
      <c r="S3550" s="11"/>
    </row>
    <row r="3551" spans="19:19" x14ac:dyDescent="0.25">
      <c r="S3551" s="11"/>
    </row>
    <row r="3552" spans="19:19" x14ac:dyDescent="0.25">
      <c r="S3552" s="11"/>
    </row>
    <row r="3553" spans="19:19" x14ac:dyDescent="0.25">
      <c r="S3553" s="11"/>
    </row>
    <row r="3554" spans="19:19" x14ac:dyDescent="0.25">
      <c r="S3554" s="11"/>
    </row>
    <row r="3555" spans="19:19" x14ac:dyDescent="0.25">
      <c r="S3555" s="11"/>
    </row>
    <row r="3556" spans="19:19" x14ac:dyDescent="0.25">
      <c r="S3556" s="11"/>
    </row>
    <row r="3557" spans="19:19" x14ac:dyDescent="0.25">
      <c r="S3557" s="11"/>
    </row>
    <row r="3558" spans="19:19" x14ac:dyDescent="0.25">
      <c r="S3558" s="11"/>
    </row>
    <row r="3559" spans="19:19" x14ac:dyDescent="0.25">
      <c r="S3559" s="11"/>
    </row>
    <row r="3560" spans="19:19" x14ac:dyDescent="0.25">
      <c r="S3560" s="11"/>
    </row>
    <row r="3561" spans="19:19" x14ac:dyDescent="0.25">
      <c r="S3561" s="11"/>
    </row>
    <row r="3562" spans="19:19" x14ac:dyDescent="0.25">
      <c r="S3562" s="11"/>
    </row>
    <row r="3563" spans="19:19" x14ac:dyDescent="0.25">
      <c r="S3563" s="11"/>
    </row>
    <row r="3564" spans="19:19" x14ac:dyDescent="0.25">
      <c r="S3564" s="11"/>
    </row>
    <row r="3565" spans="19:19" x14ac:dyDescent="0.25">
      <c r="S3565" s="11"/>
    </row>
    <row r="3566" spans="19:19" x14ac:dyDescent="0.25">
      <c r="S3566" s="11"/>
    </row>
    <row r="3567" spans="19:19" x14ac:dyDescent="0.25">
      <c r="S3567" s="11"/>
    </row>
    <row r="3568" spans="19:19" x14ac:dyDescent="0.25">
      <c r="S3568" s="11"/>
    </row>
    <row r="3569" spans="19:19" x14ac:dyDescent="0.25">
      <c r="S3569" s="11"/>
    </row>
    <row r="3570" spans="19:19" x14ac:dyDescent="0.25">
      <c r="S3570" s="11"/>
    </row>
    <row r="3571" spans="19:19" x14ac:dyDescent="0.25">
      <c r="S3571" s="11"/>
    </row>
    <row r="3572" spans="19:19" x14ac:dyDescent="0.25">
      <c r="S3572" s="11"/>
    </row>
    <row r="3573" spans="19:19" x14ac:dyDescent="0.25">
      <c r="S3573" s="11"/>
    </row>
    <row r="3574" spans="19:19" x14ac:dyDescent="0.25">
      <c r="S3574" s="11"/>
    </row>
    <row r="3575" spans="19:19" x14ac:dyDescent="0.25">
      <c r="S3575" s="11"/>
    </row>
    <row r="3576" spans="19:19" x14ac:dyDescent="0.25">
      <c r="S3576" s="11"/>
    </row>
    <row r="3577" spans="19:19" x14ac:dyDescent="0.25">
      <c r="S3577" s="11"/>
    </row>
    <row r="3578" spans="19:19" x14ac:dyDescent="0.25">
      <c r="S3578" s="11"/>
    </row>
    <row r="3579" spans="19:19" x14ac:dyDescent="0.25">
      <c r="S3579" s="11"/>
    </row>
    <row r="3580" spans="19:19" x14ac:dyDescent="0.25">
      <c r="S3580" s="11"/>
    </row>
    <row r="3581" spans="19:19" x14ac:dyDescent="0.25">
      <c r="S3581" s="11"/>
    </row>
    <row r="3582" spans="19:19" x14ac:dyDescent="0.25">
      <c r="S3582" s="11"/>
    </row>
    <row r="3583" spans="19:19" x14ac:dyDescent="0.25">
      <c r="S3583" s="11"/>
    </row>
    <row r="3584" spans="19:19" x14ac:dyDescent="0.25">
      <c r="S3584" s="11"/>
    </row>
    <row r="3585" spans="19:19" x14ac:dyDescent="0.25">
      <c r="S3585" s="11"/>
    </row>
    <row r="3586" spans="19:19" x14ac:dyDescent="0.25">
      <c r="S3586" s="11"/>
    </row>
    <row r="3587" spans="19:19" x14ac:dyDescent="0.25">
      <c r="S3587" s="11"/>
    </row>
    <row r="3588" spans="19:19" x14ac:dyDescent="0.25">
      <c r="S3588" s="11"/>
    </row>
    <row r="3589" spans="19:19" x14ac:dyDescent="0.25">
      <c r="S3589" s="11"/>
    </row>
    <row r="3590" spans="19:19" x14ac:dyDescent="0.25">
      <c r="S3590" s="11"/>
    </row>
    <row r="3591" spans="19:19" x14ac:dyDescent="0.25">
      <c r="S3591" s="11"/>
    </row>
    <row r="3592" spans="19:19" x14ac:dyDescent="0.25">
      <c r="S3592" s="11"/>
    </row>
    <row r="3593" spans="19:19" x14ac:dyDescent="0.25">
      <c r="S3593" s="11"/>
    </row>
    <row r="3594" spans="19:19" x14ac:dyDescent="0.25">
      <c r="S3594" s="11"/>
    </row>
    <row r="3595" spans="19:19" x14ac:dyDescent="0.25">
      <c r="S3595" s="11"/>
    </row>
    <row r="3596" spans="19:19" x14ac:dyDescent="0.25">
      <c r="S3596" s="11"/>
    </row>
    <row r="3597" spans="19:19" x14ac:dyDescent="0.25">
      <c r="S3597" s="11"/>
    </row>
    <row r="3598" spans="19:19" x14ac:dyDescent="0.25">
      <c r="S3598" s="11"/>
    </row>
    <row r="3599" spans="19:19" x14ac:dyDescent="0.25">
      <c r="S3599" s="11"/>
    </row>
    <row r="3600" spans="19:19" x14ac:dyDescent="0.25">
      <c r="S3600" s="11"/>
    </row>
    <row r="3601" spans="19:19" x14ac:dyDescent="0.25">
      <c r="S3601" s="11"/>
    </row>
    <row r="3602" spans="19:19" x14ac:dyDescent="0.25">
      <c r="S3602" s="11"/>
    </row>
    <row r="3603" spans="19:19" x14ac:dyDescent="0.25">
      <c r="S3603" s="11"/>
    </row>
    <row r="3604" spans="19:19" x14ac:dyDescent="0.25">
      <c r="S3604" s="11"/>
    </row>
    <row r="3605" spans="19:19" x14ac:dyDescent="0.25">
      <c r="S3605" s="11"/>
    </row>
    <row r="3606" spans="19:19" x14ac:dyDescent="0.25">
      <c r="S3606" s="11"/>
    </row>
    <row r="3607" spans="19:19" x14ac:dyDescent="0.25">
      <c r="S3607" s="11"/>
    </row>
    <row r="3608" spans="19:19" x14ac:dyDescent="0.25">
      <c r="S3608" s="11"/>
    </row>
    <row r="3609" spans="19:19" x14ac:dyDescent="0.25">
      <c r="S3609" s="11"/>
    </row>
    <row r="3610" spans="19:19" x14ac:dyDescent="0.25">
      <c r="S3610" s="11"/>
    </row>
    <row r="3611" spans="19:19" x14ac:dyDescent="0.25">
      <c r="S3611" s="11"/>
    </row>
    <row r="3612" spans="19:19" x14ac:dyDescent="0.25">
      <c r="S3612" s="11"/>
    </row>
    <row r="3613" spans="19:19" x14ac:dyDescent="0.25">
      <c r="S3613" s="11"/>
    </row>
    <row r="3614" spans="19:19" x14ac:dyDescent="0.25">
      <c r="S3614" s="11"/>
    </row>
    <row r="3615" spans="19:19" x14ac:dyDescent="0.25">
      <c r="S3615" s="11"/>
    </row>
    <row r="3616" spans="19:19" x14ac:dyDescent="0.25">
      <c r="S3616" s="11"/>
    </row>
    <row r="3617" spans="19:19" x14ac:dyDescent="0.25">
      <c r="S3617" s="11"/>
    </row>
    <row r="3618" spans="19:19" x14ac:dyDescent="0.25">
      <c r="S3618" s="11"/>
    </row>
    <row r="3619" spans="19:19" x14ac:dyDescent="0.25">
      <c r="S3619" s="11"/>
    </row>
    <row r="3620" spans="19:19" x14ac:dyDescent="0.25">
      <c r="S3620" s="11"/>
    </row>
    <row r="3621" spans="19:19" x14ac:dyDescent="0.25">
      <c r="S3621" s="11"/>
    </row>
    <row r="3622" spans="19:19" x14ac:dyDescent="0.25">
      <c r="S3622" s="11"/>
    </row>
    <row r="3623" spans="19:19" x14ac:dyDescent="0.25">
      <c r="S3623" s="11"/>
    </row>
    <row r="3624" spans="19:19" x14ac:dyDescent="0.25">
      <c r="S3624" s="11"/>
    </row>
    <row r="3625" spans="19:19" x14ac:dyDescent="0.25">
      <c r="S3625" s="11"/>
    </row>
    <row r="3626" spans="19:19" x14ac:dyDescent="0.25">
      <c r="S3626" s="11"/>
    </row>
    <row r="3627" spans="19:19" x14ac:dyDescent="0.25">
      <c r="S3627" s="11"/>
    </row>
    <row r="3628" spans="19:19" x14ac:dyDescent="0.25">
      <c r="S3628" s="11"/>
    </row>
    <row r="3629" spans="19:19" x14ac:dyDescent="0.25">
      <c r="S3629" s="11"/>
    </row>
    <row r="3630" spans="19:19" x14ac:dyDescent="0.25">
      <c r="S3630" s="11"/>
    </row>
    <row r="3631" spans="19:19" x14ac:dyDescent="0.25">
      <c r="S3631" s="11"/>
    </row>
    <row r="3632" spans="19:19" x14ac:dyDescent="0.25">
      <c r="S3632" s="11"/>
    </row>
    <row r="3633" spans="19:19" x14ac:dyDescent="0.25">
      <c r="S3633" s="11"/>
    </row>
    <row r="3634" spans="19:19" x14ac:dyDescent="0.25">
      <c r="S3634" s="11"/>
    </row>
    <row r="3635" spans="19:19" x14ac:dyDescent="0.25">
      <c r="S3635" s="11"/>
    </row>
    <row r="3636" spans="19:19" x14ac:dyDescent="0.25">
      <c r="S3636" s="11"/>
    </row>
    <row r="3637" spans="19:19" x14ac:dyDescent="0.25">
      <c r="S3637" s="11"/>
    </row>
    <row r="3638" spans="19:19" x14ac:dyDescent="0.25">
      <c r="S3638" s="11"/>
    </row>
    <row r="3639" spans="19:19" x14ac:dyDescent="0.25">
      <c r="S3639" s="11"/>
    </row>
    <row r="3640" spans="19:19" x14ac:dyDescent="0.25">
      <c r="S3640" s="11"/>
    </row>
    <row r="3641" spans="19:19" x14ac:dyDescent="0.25">
      <c r="S3641" s="11"/>
    </row>
    <row r="3642" spans="19:19" x14ac:dyDescent="0.25">
      <c r="S3642" s="11"/>
    </row>
    <row r="3643" spans="19:19" x14ac:dyDescent="0.25">
      <c r="S3643" s="11"/>
    </row>
    <row r="3644" spans="19:19" x14ac:dyDescent="0.25">
      <c r="S3644" s="11"/>
    </row>
    <row r="3645" spans="19:19" x14ac:dyDescent="0.25">
      <c r="S3645" s="11"/>
    </row>
    <row r="3646" spans="19:19" x14ac:dyDescent="0.25">
      <c r="S3646" s="11"/>
    </row>
    <row r="3647" spans="19:19" x14ac:dyDescent="0.25">
      <c r="S3647" s="11"/>
    </row>
    <row r="3648" spans="19:19" x14ac:dyDescent="0.25">
      <c r="S3648" s="11"/>
    </row>
    <row r="3649" spans="19:19" x14ac:dyDescent="0.25">
      <c r="S3649" s="11"/>
    </row>
    <row r="3650" spans="19:19" x14ac:dyDescent="0.25">
      <c r="S3650" s="11"/>
    </row>
    <row r="3651" spans="19:19" x14ac:dyDescent="0.25">
      <c r="S3651" s="11"/>
    </row>
    <row r="3652" spans="19:19" x14ac:dyDescent="0.25">
      <c r="S3652" s="11"/>
    </row>
    <row r="3653" spans="19:19" x14ac:dyDescent="0.25">
      <c r="S3653" s="11"/>
    </row>
    <row r="3654" spans="19:19" x14ac:dyDescent="0.25">
      <c r="S3654" s="11"/>
    </row>
    <row r="3655" spans="19:19" x14ac:dyDescent="0.25">
      <c r="S3655" s="11"/>
    </row>
    <row r="3656" spans="19:19" x14ac:dyDescent="0.25">
      <c r="S3656" s="11"/>
    </row>
    <row r="3657" spans="19:19" x14ac:dyDescent="0.25">
      <c r="S3657" s="11"/>
    </row>
    <row r="3658" spans="19:19" x14ac:dyDescent="0.25">
      <c r="S3658" s="11"/>
    </row>
    <row r="3659" spans="19:19" x14ac:dyDescent="0.25">
      <c r="S3659" s="11"/>
    </row>
    <row r="3660" spans="19:19" x14ac:dyDescent="0.25">
      <c r="S3660" s="11"/>
    </row>
    <row r="3661" spans="19:19" x14ac:dyDescent="0.25">
      <c r="S3661" s="11"/>
    </row>
    <row r="3662" spans="19:19" x14ac:dyDescent="0.25">
      <c r="S3662" s="11"/>
    </row>
    <row r="3663" spans="19:19" x14ac:dyDescent="0.25">
      <c r="S3663" s="11"/>
    </row>
    <row r="3664" spans="19:19" x14ac:dyDescent="0.25">
      <c r="S3664" s="11"/>
    </row>
    <row r="3665" spans="19:19" x14ac:dyDescent="0.25">
      <c r="S3665" s="11"/>
    </row>
    <row r="3666" spans="19:19" x14ac:dyDescent="0.25">
      <c r="S3666" s="11"/>
    </row>
    <row r="3667" spans="19:19" x14ac:dyDescent="0.25">
      <c r="S3667" s="11"/>
    </row>
    <row r="3668" spans="19:19" x14ac:dyDescent="0.25">
      <c r="S3668" s="11"/>
    </row>
    <row r="3669" spans="19:19" x14ac:dyDescent="0.25">
      <c r="S3669" s="11"/>
    </row>
    <row r="3670" spans="19:19" x14ac:dyDescent="0.25">
      <c r="S3670" s="11"/>
    </row>
    <row r="3671" spans="19:19" x14ac:dyDescent="0.25">
      <c r="S3671" s="11"/>
    </row>
    <row r="3672" spans="19:19" x14ac:dyDescent="0.25">
      <c r="S3672" s="11"/>
    </row>
    <row r="3673" spans="19:19" x14ac:dyDescent="0.25">
      <c r="S3673" s="11"/>
    </row>
    <row r="3674" spans="19:19" x14ac:dyDescent="0.25">
      <c r="S3674" s="11"/>
    </row>
    <row r="3675" spans="19:19" x14ac:dyDescent="0.25">
      <c r="S3675" s="11"/>
    </row>
    <row r="3676" spans="19:19" x14ac:dyDescent="0.25">
      <c r="S3676" s="11"/>
    </row>
    <row r="3677" spans="19:19" x14ac:dyDescent="0.25">
      <c r="S3677" s="11"/>
    </row>
    <row r="3678" spans="19:19" x14ac:dyDescent="0.25">
      <c r="S3678" s="11"/>
    </row>
    <row r="3679" spans="19:19" x14ac:dyDescent="0.25">
      <c r="S3679" s="11"/>
    </row>
    <row r="3680" spans="19:19" x14ac:dyDescent="0.25">
      <c r="S3680" s="11"/>
    </row>
    <row r="3681" spans="19:19" x14ac:dyDescent="0.25">
      <c r="S3681" s="11"/>
    </row>
    <row r="3682" spans="19:19" x14ac:dyDescent="0.25">
      <c r="S3682" s="11"/>
    </row>
    <row r="3683" spans="19:19" x14ac:dyDescent="0.25">
      <c r="S3683" s="11"/>
    </row>
    <row r="3684" spans="19:19" x14ac:dyDescent="0.25">
      <c r="S3684" s="11"/>
    </row>
    <row r="3685" spans="19:19" x14ac:dyDescent="0.25">
      <c r="S3685" s="11"/>
    </row>
    <row r="3686" spans="19:19" x14ac:dyDescent="0.25">
      <c r="S3686" s="11"/>
    </row>
    <row r="3687" spans="19:19" x14ac:dyDescent="0.25">
      <c r="S3687" s="11"/>
    </row>
    <row r="3688" spans="19:19" x14ac:dyDescent="0.25">
      <c r="S3688" s="11"/>
    </row>
    <row r="3689" spans="19:19" x14ac:dyDescent="0.25">
      <c r="S3689" s="11"/>
    </row>
    <row r="3690" spans="19:19" x14ac:dyDescent="0.25">
      <c r="S3690" s="11"/>
    </row>
    <row r="3691" spans="19:19" x14ac:dyDescent="0.25">
      <c r="S3691" s="11"/>
    </row>
    <row r="3692" spans="19:19" x14ac:dyDescent="0.25">
      <c r="S3692" s="11"/>
    </row>
    <row r="3693" spans="19:19" x14ac:dyDescent="0.25">
      <c r="S3693" s="11"/>
    </row>
    <row r="3694" spans="19:19" x14ac:dyDescent="0.25">
      <c r="S3694" s="11"/>
    </row>
    <row r="3695" spans="19:19" x14ac:dyDescent="0.25">
      <c r="S3695" s="11"/>
    </row>
    <row r="3696" spans="19:19" x14ac:dyDescent="0.25">
      <c r="S3696" s="11"/>
    </row>
    <row r="3697" spans="19:19" x14ac:dyDescent="0.25">
      <c r="S3697" s="11"/>
    </row>
    <row r="3698" spans="19:19" x14ac:dyDescent="0.25">
      <c r="S3698" s="11"/>
    </row>
    <row r="3699" spans="19:19" x14ac:dyDescent="0.25">
      <c r="S3699" s="11"/>
    </row>
    <row r="3700" spans="19:19" x14ac:dyDescent="0.25">
      <c r="S3700" s="11"/>
    </row>
    <row r="3701" spans="19:19" x14ac:dyDescent="0.25">
      <c r="S3701" s="11"/>
    </row>
    <row r="3702" spans="19:19" x14ac:dyDescent="0.25">
      <c r="S3702" s="11"/>
    </row>
    <row r="3703" spans="19:19" x14ac:dyDescent="0.25">
      <c r="S3703" s="11"/>
    </row>
    <row r="3704" spans="19:19" x14ac:dyDescent="0.25">
      <c r="S3704" s="11"/>
    </row>
    <row r="3705" spans="19:19" x14ac:dyDescent="0.25">
      <c r="S3705" s="11"/>
    </row>
    <row r="3706" spans="19:19" x14ac:dyDescent="0.25">
      <c r="S3706" s="11"/>
    </row>
    <row r="3707" spans="19:19" x14ac:dyDescent="0.25">
      <c r="S3707" s="11"/>
    </row>
    <row r="3708" spans="19:19" x14ac:dyDescent="0.25">
      <c r="S3708" s="11"/>
    </row>
    <row r="3709" spans="19:19" x14ac:dyDescent="0.25">
      <c r="S3709" s="11"/>
    </row>
    <row r="3710" spans="19:19" x14ac:dyDescent="0.25">
      <c r="S3710" s="11"/>
    </row>
    <row r="3711" spans="19:19" x14ac:dyDescent="0.25">
      <c r="S3711" s="11"/>
    </row>
    <row r="3712" spans="19:19" x14ac:dyDescent="0.25">
      <c r="S3712" s="11"/>
    </row>
    <row r="3713" spans="19:19" x14ac:dyDescent="0.25">
      <c r="S3713" s="11"/>
    </row>
    <row r="3714" spans="19:19" x14ac:dyDescent="0.25">
      <c r="S3714" s="11"/>
    </row>
    <row r="3715" spans="19:19" x14ac:dyDescent="0.25">
      <c r="S3715" s="11"/>
    </row>
    <row r="3716" spans="19:19" x14ac:dyDescent="0.25">
      <c r="S3716" s="11"/>
    </row>
    <row r="3717" spans="19:19" x14ac:dyDescent="0.25">
      <c r="S3717" s="11"/>
    </row>
    <row r="3718" spans="19:19" x14ac:dyDescent="0.25">
      <c r="S3718" s="11"/>
    </row>
    <row r="3719" spans="19:19" x14ac:dyDescent="0.25">
      <c r="S3719" s="11"/>
    </row>
    <row r="3720" spans="19:19" x14ac:dyDescent="0.25">
      <c r="S3720" s="11"/>
    </row>
    <row r="3721" spans="19:19" x14ac:dyDescent="0.25">
      <c r="S3721" s="11"/>
    </row>
    <row r="3722" spans="19:19" x14ac:dyDescent="0.25">
      <c r="S3722" s="11"/>
    </row>
    <row r="3723" spans="19:19" x14ac:dyDescent="0.25">
      <c r="S3723" s="11"/>
    </row>
    <row r="3724" spans="19:19" x14ac:dyDescent="0.25">
      <c r="S3724" s="11"/>
    </row>
    <row r="3725" spans="19:19" x14ac:dyDescent="0.25">
      <c r="S3725" s="11"/>
    </row>
    <row r="3726" spans="19:19" x14ac:dyDescent="0.25">
      <c r="S3726" s="11"/>
    </row>
    <row r="3727" spans="19:19" x14ac:dyDescent="0.25">
      <c r="S3727" s="11"/>
    </row>
    <row r="3728" spans="19:19" x14ac:dyDescent="0.25">
      <c r="S3728" s="11"/>
    </row>
    <row r="3729" spans="19:19" x14ac:dyDescent="0.25">
      <c r="S3729" s="11"/>
    </row>
    <row r="3730" spans="19:19" x14ac:dyDescent="0.25">
      <c r="S3730" s="11"/>
    </row>
    <row r="3731" spans="19:19" x14ac:dyDescent="0.25">
      <c r="S3731" s="11"/>
    </row>
    <row r="3732" spans="19:19" x14ac:dyDescent="0.25">
      <c r="S3732" s="11"/>
    </row>
    <row r="3733" spans="19:19" x14ac:dyDescent="0.25">
      <c r="S3733" s="11"/>
    </row>
    <row r="3734" spans="19:19" x14ac:dyDescent="0.25">
      <c r="S3734" s="11"/>
    </row>
    <row r="3735" spans="19:19" x14ac:dyDescent="0.25">
      <c r="S3735" s="11"/>
    </row>
    <row r="3736" spans="19:19" x14ac:dyDescent="0.25">
      <c r="S3736" s="11"/>
    </row>
    <row r="3737" spans="19:19" x14ac:dyDescent="0.25">
      <c r="S3737" s="11"/>
    </row>
    <row r="3738" spans="19:19" x14ac:dyDescent="0.25">
      <c r="S3738" s="11"/>
    </row>
    <row r="3739" spans="19:19" x14ac:dyDescent="0.25">
      <c r="S3739" s="11"/>
    </row>
    <row r="3740" spans="19:19" x14ac:dyDescent="0.25">
      <c r="S3740" s="11"/>
    </row>
    <row r="3741" spans="19:19" x14ac:dyDescent="0.25">
      <c r="S3741" s="11"/>
    </row>
    <row r="3742" spans="19:19" x14ac:dyDescent="0.25">
      <c r="S3742" s="11"/>
    </row>
    <row r="3743" spans="19:19" x14ac:dyDescent="0.25">
      <c r="S3743" s="11"/>
    </row>
    <row r="3744" spans="19:19" x14ac:dyDescent="0.25">
      <c r="S3744" s="11"/>
    </row>
    <row r="3745" spans="19:19" x14ac:dyDescent="0.25">
      <c r="S3745" s="11"/>
    </row>
    <row r="3746" spans="19:19" x14ac:dyDescent="0.25">
      <c r="S3746" s="11"/>
    </row>
    <row r="3747" spans="19:19" x14ac:dyDescent="0.25">
      <c r="S3747" s="11"/>
    </row>
    <row r="3748" spans="19:19" x14ac:dyDescent="0.25">
      <c r="S3748" s="11"/>
    </row>
    <row r="3749" spans="19:19" x14ac:dyDescent="0.25">
      <c r="S3749" s="11"/>
    </row>
    <row r="3750" spans="19:19" x14ac:dyDescent="0.25">
      <c r="S3750" s="11"/>
    </row>
    <row r="3751" spans="19:19" x14ac:dyDescent="0.25">
      <c r="S3751" s="11"/>
    </row>
    <row r="3752" spans="19:19" x14ac:dyDescent="0.25">
      <c r="S3752" s="11"/>
    </row>
    <row r="3753" spans="19:19" x14ac:dyDescent="0.25">
      <c r="S3753" s="11"/>
    </row>
    <row r="3754" spans="19:19" x14ac:dyDescent="0.25">
      <c r="S3754" s="11"/>
    </row>
    <row r="3755" spans="19:19" x14ac:dyDescent="0.25">
      <c r="S3755" s="11"/>
    </row>
    <row r="3756" spans="19:19" x14ac:dyDescent="0.25">
      <c r="S3756" s="11"/>
    </row>
    <row r="3757" spans="19:19" x14ac:dyDescent="0.25">
      <c r="S3757" s="11"/>
    </row>
    <row r="3758" spans="19:19" x14ac:dyDescent="0.25">
      <c r="S3758" s="11"/>
    </row>
    <row r="3759" spans="19:19" x14ac:dyDescent="0.25">
      <c r="S3759" s="11"/>
    </row>
    <row r="3760" spans="19:19" x14ac:dyDescent="0.25">
      <c r="S3760" s="11"/>
    </row>
    <row r="3761" spans="19:19" x14ac:dyDescent="0.25">
      <c r="S3761" s="11"/>
    </row>
    <row r="3762" spans="19:19" x14ac:dyDescent="0.25">
      <c r="S3762" s="11"/>
    </row>
    <row r="3763" spans="19:19" x14ac:dyDescent="0.25">
      <c r="S3763" s="11"/>
    </row>
    <row r="3764" spans="19:19" x14ac:dyDescent="0.25">
      <c r="S3764" s="11"/>
    </row>
    <row r="3765" spans="19:19" x14ac:dyDescent="0.25">
      <c r="S3765" s="11"/>
    </row>
    <row r="3766" spans="19:19" x14ac:dyDescent="0.25">
      <c r="S3766" s="11"/>
    </row>
    <row r="3767" spans="19:19" x14ac:dyDescent="0.25">
      <c r="S3767" s="11"/>
    </row>
    <row r="3768" spans="19:19" x14ac:dyDescent="0.25">
      <c r="S3768" s="11"/>
    </row>
    <row r="3769" spans="19:19" x14ac:dyDescent="0.25">
      <c r="S3769" s="11"/>
    </row>
    <row r="3770" spans="19:19" x14ac:dyDescent="0.25">
      <c r="S3770" s="11"/>
    </row>
    <row r="3771" spans="19:19" x14ac:dyDescent="0.25">
      <c r="S3771" s="11"/>
    </row>
    <row r="3772" spans="19:19" x14ac:dyDescent="0.25">
      <c r="S3772" s="11"/>
    </row>
    <row r="3773" spans="19:19" x14ac:dyDescent="0.25">
      <c r="S3773" s="11"/>
    </row>
    <row r="3774" spans="19:19" x14ac:dyDescent="0.25">
      <c r="S3774" s="11"/>
    </row>
    <row r="3775" spans="19:19" x14ac:dyDescent="0.25">
      <c r="S3775" s="11"/>
    </row>
    <row r="3776" spans="19:19" x14ac:dyDescent="0.25">
      <c r="S3776" s="11"/>
    </row>
    <row r="3777" spans="19:19" x14ac:dyDescent="0.25">
      <c r="S3777" s="11"/>
    </row>
    <row r="3778" spans="19:19" x14ac:dyDescent="0.25">
      <c r="S3778" s="11"/>
    </row>
    <row r="3779" spans="19:19" x14ac:dyDescent="0.25">
      <c r="S3779" s="11"/>
    </row>
    <row r="3780" spans="19:19" x14ac:dyDescent="0.25">
      <c r="S3780" s="11"/>
    </row>
    <row r="3781" spans="19:19" x14ac:dyDescent="0.25">
      <c r="S3781" s="11"/>
    </row>
    <row r="3782" spans="19:19" x14ac:dyDescent="0.25">
      <c r="S3782" s="11"/>
    </row>
    <row r="3783" spans="19:19" x14ac:dyDescent="0.25">
      <c r="S3783" s="11"/>
    </row>
    <row r="3784" spans="19:19" x14ac:dyDescent="0.25">
      <c r="S3784" s="11"/>
    </row>
    <row r="3785" spans="19:19" x14ac:dyDescent="0.25">
      <c r="S3785" s="11"/>
    </row>
    <row r="3786" spans="19:19" x14ac:dyDescent="0.25">
      <c r="S3786" s="11"/>
    </row>
    <row r="3787" spans="19:19" x14ac:dyDescent="0.25">
      <c r="S3787" s="11"/>
    </row>
    <row r="3788" spans="19:19" x14ac:dyDescent="0.25">
      <c r="S3788" s="11"/>
    </row>
    <row r="3789" spans="19:19" x14ac:dyDescent="0.25">
      <c r="S3789" s="11"/>
    </row>
    <row r="3790" spans="19:19" x14ac:dyDescent="0.25">
      <c r="S3790" s="11"/>
    </row>
    <row r="3791" spans="19:19" x14ac:dyDescent="0.25">
      <c r="S3791" s="11"/>
    </row>
    <row r="3792" spans="19:19" x14ac:dyDescent="0.25">
      <c r="S3792" s="11"/>
    </row>
    <row r="3793" spans="19:19" x14ac:dyDescent="0.25">
      <c r="S3793" s="11"/>
    </row>
    <row r="3794" spans="19:19" x14ac:dyDescent="0.25">
      <c r="S3794" s="11"/>
    </row>
    <row r="3795" spans="19:19" x14ac:dyDescent="0.25">
      <c r="S3795" s="11"/>
    </row>
    <row r="3796" spans="19:19" x14ac:dyDescent="0.25">
      <c r="S3796" s="11"/>
    </row>
    <row r="3797" spans="19:19" x14ac:dyDescent="0.25">
      <c r="S3797" s="11"/>
    </row>
    <row r="3798" spans="19:19" x14ac:dyDescent="0.25">
      <c r="S3798" s="11"/>
    </row>
    <row r="3799" spans="19:19" x14ac:dyDescent="0.25">
      <c r="S3799" s="11"/>
    </row>
    <row r="3800" spans="19:19" x14ac:dyDescent="0.25">
      <c r="S3800" s="11"/>
    </row>
    <row r="3801" spans="19:19" x14ac:dyDescent="0.25">
      <c r="S3801" s="11"/>
    </row>
    <row r="3802" spans="19:19" x14ac:dyDescent="0.25">
      <c r="S3802" s="11"/>
    </row>
    <row r="3803" spans="19:19" x14ac:dyDescent="0.25">
      <c r="S3803" s="11"/>
    </row>
    <row r="3804" spans="19:19" x14ac:dyDescent="0.25">
      <c r="S3804" s="11"/>
    </row>
    <row r="3805" spans="19:19" x14ac:dyDescent="0.25">
      <c r="S3805" s="11"/>
    </row>
    <row r="3806" spans="19:19" x14ac:dyDescent="0.25">
      <c r="S3806" s="11"/>
    </row>
    <row r="3807" spans="19:19" x14ac:dyDescent="0.25">
      <c r="S3807" s="11"/>
    </row>
    <row r="3808" spans="19:19" x14ac:dyDescent="0.25">
      <c r="S3808" s="11"/>
    </row>
    <row r="3809" spans="19:19" x14ac:dyDescent="0.25">
      <c r="S3809" s="11"/>
    </row>
    <row r="3810" spans="19:19" x14ac:dyDescent="0.25">
      <c r="S3810" s="11"/>
    </row>
    <row r="3811" spans="19:19" x14ac:dyDescent="0.25">
      <c r="S3811" s="11"/>
    </row>
    <row r="3812" spans="19:19" x14ac:dyDescent="0.25">
      <c r="S3812" s="11"/>
    </row>
    <row r="3813" spans="19:19" x14ac:dyDescent="0.25">
      <c r="S3813" s="11"/>
    </row>
    <row r="3814" spans="19:19" x14ac:dyDescent="0.25">
      <c r="S3814" s="11"/>
    </row>
    <row r="3815" spans="19:19" x14ac:dyDescent="0.25">
      <c r="S3815" s="11"/>
    </row>
    <row r="3816" spans="19:19" x14ac:dyDescent="0.25">
      <c r="S3816" s="11"/>
    </row>
    <row r="3817" spans="19:19" x14ac:dyDescent="0.25">
      <c r="S3817" s="11"/>
    </row>
    <row r="3818" spans="19:19" x14ac:dyDescent="0.25">
      <c r="S3818" s="11"/>
    </row>
    <row r="3819" spans="19:19" x14ac:dyDescent="0.25">
      <c r="S3819" s="11"/>
    </row>
    <row r="3820" spans="19:19" x14ac:dyDescent="0.25">
      <c r="S3820" s="11"/>
    </row>
    <row r="3821" spans="19:19" x14ac:dyDescent="0.25">
      <c r="S3821" s="11"/>
    </row>
    <row r="3822" spans="19:19" x14ac:dyDescent="0.25">
      <c r="S3822" s="11"/>
    </row>
    <row r="3823" spans="19:19" x14ac:dyDescent="0.25">
      <c r="S3823" s="11"/>
    </row>
    <row r="3824" spans="19:19" x14ac:dyDescent="0.25">
      <c r="S3824" s="11"/>
    </row>
    <row r="3825" spans="19:19" x14ac:dyDescent="0.25">
      <c r="S3825" s="11"/>
    </row>
    <row r="3826" spans="19:19" x14ac:dyDescent="0.25">
      <c r="S3826" s="11"/>
    </row>
    <row r="3827" spans="19:19" x14ac:dyDescent="0.25">
      <c r="S3827" s="11"/>
    </row>
    <row r="3828" spans="19:19" x14ac:dyDescent="0.25">
      <c r="S3828" s="11"/>
    </row>
    <row r="3829" spans="19:19" x14ac:dyDescent="0.25">
      <c r="S3829" s="11"/>
    </row>
    <row r="3830" spans="19:19" x14ac:dyDescent="0.25">
      <c r="S3830" s="11"/>
    </row>
    <row r="3831" spans="19:19" x14ac:dyDescent="0.25">
      <c r="S3831" s="11"/>
    </row>
    <row r="3832" spans="19:19" x14ac:dyDescent="0.25">
      <c r="S3832" s="11"/>
    </row>
    <row r="3833" spans="19:19" x14ac:dyDescent="0.25">
      <c r="S3833" s="11"/>
    </row>
    <row r="3834" spans="19:19" x14ac:dyDescent="0.25">
      <c r="S3834" s="11"/>
    </row>
    <row r="3835" spans="19:19" x14ac:dyDescent="0.25">
      <c r="S3835" s="11"/>
    </row>
    <row r="3836" spans="19:19" x14ac:dyDescent="0.25">
      <c r="S3836" s="11"/>
    </row>
    <row r="3837" spans="19:19" x14ac:dyDescent="0.25">
      <c r="S3837" s="11"/>
    </row>
    <row r="3838" spans="19:19" x14ac:dyDescent="0.25">
      <c r="S3838" s="11"/>
    </row>
    <row r="3839" spans="19:19" x14ac:dyDescent="0.25">
      <c r="S3839" s="11"/>
    </row>
    <row r="3840" spans="19:19" x14ac:dyDescent="0.25">
      <c r="S3840" s="11"/>
    </row>
    <row r="3841" spans="19:19" x14ac:dyDescent="0.25">
      <c r="S3841" s="11"/>
    </row>
    <row r="3842" spans="19:19" x14ac:dyDescent="0.25">
      <c r="S3842" s="11"/>
    </row>
    <row r="3843" spans="19:19" x14ac:dyDescent="0.25">
      <c r="S3843" s="11"/>
    </row>
    <row r="3844" spans="19:19" x14ac:dyDescent="0.25">
      <c r="S3844" s="11"/>
    </row>
    <row r="3845" spans="19:19" x14ac:dyDescent="0.25">
      <c r="S3845" s="11"/>
    </row>
    <row r="3846" spans="19:19" x14ac:dyDescent="0.25">
      <c r="S3846" s="11"/>
    </row>
    <row r="3847" spans="19:19" x14ac:dyDescent="0.25">
      <c r="S3847" s="11"/>
    </row>
    <row r="3848" spans="19:19" x14ac:dyDescent="0.25">
      <c r="S3848" s="11"/>
    </row>
    <row r="3849" spans="19:19" x14ac:dyDescent="0.25">
      <c r="S3849" s="11"/>
    </row>
    <row r="3850" spans="19:19" x14ac:dyDescent="0.25">
      <c r="S3850" s="11"/>
    </row>
    <row r="3851" spans="19:19" x14ac:dyDescent="0.25">
      <c r="S3851" s="11"/>
    </row>
    <row r="3852" spans="19:19" x14ac:dyDescent="0.25">
      <c r="S3852" s="11"/>
    </row>
    <row r="3853" spans="19:19" x14ac:dyDescent="0.25">
      <c r="S3853" s="11"/>
    </row>
    <row r="3854" spans="19:19" x14ac:dyDescent="0.25">
      <c r="S3854" s="11"/>
    </row>
    <row r="3855" spans="19:19" x14ac:dyDescent="0.25">
      <c r="S3855" s="11"/>
    </row>
    <row r="3856" spans="19:19" x14ac:dyDescent="0.25">
      <c r="S3856" s="11"/>
    </row>
    <row r="3857" spans="19:19" x14ac:dyDescent="0.25">
      <c r="S3857" s="11"/>
    </row>
    <row r="3858" spans="19:19" x14ac:dyDescent="0.25">
      <c r="S3858" s="11"/>
    </row>
    <row r="3859" spans="19:19" x14ac:dyDescent="0.25">
      <c r="S3859" s="11"/>
    </row>
    <row r="3860" spans="19:19" x14ac:dyDescent="0.25">
      <c r="S3860" s="11"/>
    </row>
    <row r="3861" spans="19:19" x14ac:dyDescent="0.25">
      <c r="S3861" s="11"/>
    </row>
    <row r="3862" spans="19:19" x14ac:dyDescent="0.25">
      <c r="S3862" s="11"/>
    </row>
    <row r="3863" spans="19:19" x14ac:dyDescent="0.25">
      <c r="S3863" s="11"/>
    </row>
    <row r="3864" spans="19:19" x14ac:dyDescent="0.25">
      <c r="S3864" s="11"/>
    </row>
    <row r="3865" spans="19:19" x14ac:dyDescent="0.25">
      <c r="S3865" s="11"/>
    </row>
    <row r="3866" spans="19:19" x14ac:dyDescent="0.25">
      <c r="S3866" s="11"/>
    </row>
    <row r="3867" spans="19:19" x14ac:dyDescent="0.25">
      <c r="S3867" s="11"/>
    </row>
    <row r="3868" spans="19:19" x14ac:dyDescent="0.25">
      <c r="S3868" s="11"/>
    </row>
    <row r="3869" spans="19:19" x14ac:dyDescent="0.25">
      <c r="S3869" s="11"/>
    </row>
    <row r="3870" spans="19:19" x14ac:dyDescent="0.25">
      <c r="S3870" s="11"/>
    </row>
    <row r="3871" spans="19:19" x14ac:dyDescent="0.25">
      <c r="S3871" s="11"/>
    </row>
    <row r="3872" spans="19:19" x14ac:dyDescent="0.25">
      <c r="S3872" s="11"/>
    </row>
    <row r="3873" spans="19:19" x14ac:dyDescent="0.25">
      <c r="S3873" s="11"/>
    </row>
    <row r="3874" spans="19:19" x14ac:dyDescent="0.25">
      <c r="S3874" s="11"/>
    </row>
    <row r="3875" spans="19:19" x14ac:dyDescent="0.25">
      <c r="S3875" s="11"/>
    </row>
    <row r="3876" spans="19:19" x14ac:dyDescent="0.25">
      <c r="S3876" s="11"/>
    </row>
    <row r="3877" spans="19:19" x14ac:dyDescent="0.25">
      <c r="S3877" s="11"/>
    </row>
    <row r="3878" spans="19:19" x14ac:dyDescent="0.25">
      <c r="S3878" s="11"/>
    </row>
    <row r="3879" spans="19:19" x14ac:dyDescent="0.25">
      <c r="S3879" s="11"/>
    </row>
    <row r="3880" spans="19:19" x14ac:dyDescent="0.25">
      <c r="S3880" s="11"/>
    </row>
    <row r="3881" spans="19:19" x14ac:dyDescent="0.25">
      <c r="S3881" s="11"/>
    </row>
    <row r="3882" spans="19:19" x14ac:dyDescent="0.25">
      <c r="S3882" s="11"/>
    </row>
    <row r="3883" spans="19:19" x14ac:dyDescent="0.25">
      <c r="S3883" s="11"/>
    </row>
    <row r="3884" spans="19:19" x14ac:dyDescent="0.25">
      <c r="S3884" s="11"/>
    </row>
    <row r="3885" spans="19:19" x14ac:dyDescent="0.25">
      <c r="S3885" s="11"/>
    </row>
    <row r="3886" spans="19:19" x14ac:dyDescent="0.25">
      <c r="S3886" s="11"/>
    </row>
    <row r="3887" spans="19:19" x14ac:dyDescent="0.25">
      <c r="S3887" s="11"/>
    </row>
    <row r="3888" spans="19:19" x14ac:dyDescent="0.25">
      <c r="S3888" s="11"/>
    </row>
    <row r="3889" spans="19:19" x14ac:dyDescent="0.25">
      <c r="S3889" s="11"/>
    </row>
    <row r="3890" spans="19:19" x14ac:dyDescent="0.25">
      <c r="S3890" s="11"/>
    </row>
    <row r="3891" spans="19:19" x14ac:dyDescent="0.25">
      <c r="S3891" s="11"/>
    </row>
    <row r="3892" spans="19:19" x14ac:dyDescent="0.25">
      <c r="S3892" s="11"/>
    </row>
    <row r="3893" spans="19:19" x14ac:dyDescent="0.25">
      <c r="S3893" s="11"/>
    </row>
    <row r="3894" spans="19:19" x14ac:dyDescent="0.25">
      <c r="S3894" s="11"/>
    </row>
    <row r="3895" spans="19:19" x14ac:dyDescent="0.25">
      <c r="S3895" s="11"/>
    </row>
    <row r="3896" spans="19:19" x14ac:dyDescent="0.25">
      <c r="S3896" s="11"/>
    </row>
    <row r="3897" spans="19:19" x14ac:dyDescent="0.25">
      <c r="S3897" s="11"/>
    </row>
    <row r="3898" spans="19:19" x14ac:dyDescent="0.25">
      <c r="S3898" s="11"/>
    </row>
    <row r="3899" spans="19:19" x14ac:dyDescent="0.25">
      <c r="S3899" s="11"/>
    </row>
    <row r="3900" spans="19:19" x14ac:dyDescent="0.25">
      <c r="S3900" s="11"/>
    </row>
    <row r="3901" spans="19:19" x14ac:dyDescent="0.25">
      <c r="S3901" s="11"/>
    </row>
    <row r="3902" spans="19:19" x14ac:dyDescent="0.25">
      <c r="S3902" s="11"/>
    </row>
    <row r="3903" spans="19:19" x14ac:dyDescent="0.25">
      <c r="S3903" s="11"/>
    </row>
    <row r="3904" spans="19:19" x14ac:dyDescent="0.25">
      <c r="S3904" s="11"/>
    </row>
    <row r="3905" spans="19:19" x14ac:dyDescent="0.25">
      <c r="S3905" s="11"/>
    </row>
    <row r="3906" spans="19:19" x14ac:dyDescent="0.25">
      <c r="S3906" s="11"/>
    </row>
    <row r="3907" spans="19:19" x14ac:dyDescent="0.25">
      <c r="S3907" s="11"/>
    </row>
    <row r="3908" spans="19:19" x14ac:dyDescent="0.25">
      <c r="S3908" s="11"/>
    </row>
    <row r="3909" spans="19:19" x14ac:dyDescent="0.25">
      <c r="S3909" s="11"/>
    </row>
    <row r="3910" spans="19:19" x14ac:dyDescent="0.25">
      <c r="S3910" s="11"/>
    </row>
    <row r="3911" spans="19:19" x14ac:dyDescent="0.25">
      <c r="S3911" s="11"/>
    </row>
    <row r="3912" spans="19:19" x14ac:dyDescent="0.25">
      <c r="S3912" s="11"/>
    </row>
    <row r="3913" spans="19:19" x14ac:dyDescent="0.25">
      <c r="S3913" s="11"/>
    </row>
    <row r="3914" spans="19:19" x14ac:dyDescent="0.25">
      <c r="S3914" s="11"/>
    </row>
    <row r="3915" spans="19:19" x14ac:dyDescent="0.25">
      <c r="S3915" s="11"/>
    </row>
    <row r="3916" spans="19:19" x14ac:dyDescent="0.25">
      <c r="S3916" s="11"/>
    </row>
    <row r="3917" spans="19:19" x14ac:dyDescent="0.25">
      <c r="S3917" s="11"/>
    </row>
    <row r="3918" spans="19:19" x14ac:dyDescent="0.25">
      <c r="S3918" s="11"/>
    </row>
    <row r="3919" spans="19:19" x14ac:dyDescent="0.25">
      <c r="S3919" s="11"/>
    </row>
    <row r="3920" spans="19:19" x14ac:dyDescent="0.25">
      <c r="S3920" s="11"/>
    </row>
    <row r="3921" spans="19:19" x14ac:dyDescent="0.25">
      <c r="S3921" s="11"/>
    </row>
    <row r="3922" spans="19:19" x14ac:dyDescent="0.25">
      <c r="S3922" s="11"/>
    </row>
    <row r="3923" spans="19:19" x14ac:dyDescent="0.25">
      <c r="S3923" s="11"/>
    </row>
    <row r="3924" spans="19:19" x14ac:dyDescent="0.25">
      <c r="S3924" s="11"/>
    </row>
    <row r="3925" spans="19:19" x14ac:dyDescent="0.25">
      <c r="S3925" s="11"/>
    </row>
    <row r="3926" spans="19:19" x14ac:dyDescent="0.25">
      <c r="S3926" s="11"/>
    </row>
    <row r="3927" spans="19:19" x14ac:dyDescent="0.25">
      <c r="S3927" s="11"/>
    </row>
    <row r="3928" spans="19:19" x14ac:dyDescent="0.25">
      <c r="S3928" s="11"/>
    </row>
    <row r="3929" spans="19:19" x14ac:dyDescent="0.25">
      <c r="S3929" s="11"/>
    </row>
    <row r="3930" spans="19:19" x14ac:dyDescent="0.25">
      <c r="S3930" s="11"/>
    </row>
    <row r="3931" spans="19:19" x14ac:dyDescent="0.25">
      <c r="S3931" s="11"/>
    </row>
    <row r="3932" spans="19:19" x14ac:dyDescent="0.25">
      <c r="S3932" s="11"/>
    </row>
    <row r="3933" spans="19:19" x14ac:dyDescent="0.25">
      <c r="S3933" s="11"/>
    </row>
    <row r="3934" spans="19:19" x14ac:dyDescent="0.25">
      <c r="S3934" s="11"/>
    </row>
    <row r="3935" spans="19:19" x14ac:dyDescent="0.25">
      <c r="S3935" s="11"/>
    </row>
    <row r="3936" spans="19:19" x14ac:dyDescent="0.25">
      <c r="S3936" s="11"/>
    </row>
    <row r="3937" spans="19:19" x14ac:dyDescent="0.25">
      <c r="S3937" s="11"/>
    </row>
    <row r="3938" spans="19:19" x14ac:dyDescent="0.25">
      <c r="S3938" s="11"/>
    </row>
    <row r="3939" spans="19:19" x14ac:dyDescent="0.25">
      <c r="S3939" s="11"/>
    </row>
    <row r="3940" spans="19:19" x14ac:dyDescent="0.25">
      <c r="S3940" s="11"/>
    </row>
    <row r="3941" spans="19:19" x14ac:dyDescent="0.25">
      <c r="S3941" s="11"/>
    </row>
    <row r="3942" spans="19:19" x14ac:dyDescent="0.25">
      <c r="S3942" s="11"/>
    </row>
    <row r="3943" spans="19:19" x14ac:dyDescent="0.25">
      <c r="S3943" s="11"/>
    </row>
    <row r="3944" spans="19:19" x14ac:dyDescent="0.25">
      <c r="S3944" s="11"/>
    </row>
    <row r="3945" spans="19:19" x14ac:dyDescent="0.25">
      <c r="S3945" s="11"/>
    </row>
    <row r="3946" spans="19:19" x14ac:dyDescent="0.25">
      <c r="S3946" s="11"/>
    </row>
    <row r="3947" spans="19:19" x14ac:dyDescent="0.25">
      <c r="S3947" s="11"/>
    </row>
    <row r="3948" spans="19:19" x14ac:dyDescent="0.25">
      <c r="S3948" s="11"/>
    </row>
    <row r="3949" spans="19:19" x14ac:dyDescent="0.25">
      <c r="S3949" s="11"/>
    </row>
    <row r="3950" spans="19:19" x14ac:dyDescent="0.25">
      <c r="S3950" s="11"/>
    </row>
    <row r="3951" spans="19:19" x14ac:dyDescent="0.25">
      <c r="S3951" s="11"/>
    </row>
    <row r="3952" spans="19:19" x14ac:dyDescent="0.25">
      <c r="S3952" s="11"/>
    </row>
    <row r="3953" spans="19:19" x14ac:dyDescent="0.25">
      <c r="S3953" s="11"/>
    </row>
    <row r="3954" spans="19:19" x14ac:dyDescent="0.25">
      <c r="S3954" s="11"/>
    </row>
    <row r="3955" spans="19:19" x14ac:dyDescent="0.25">
      <c r="S3955" s="11"/>
    </row>
    <row r="3956" spans="19:19" x14ac:dyDescent="0.25">
      <c r="S3956" s="11"/>
    </row>
    <row r="3957" spans="19:19" x14ac:dyDescent="0.25">
      <c r="S3957" s="11"/>
    </row>
    <row r="3958" spans="19:19" x14ac:dyDescent="0.25">
      <c r="S3958" s="11"/>
    </row>
    <row r="3959" spans="19:19" x14ac:dyDescent="0.25">
      <c r="S3959" s="11"/>
    </row>
    <row r="3960" spans="19:19" x14ac:dyDescent="0.25">
      <c r="S3960" s="11"/>
    </row>
    <row r="3961" spans="19:19" x14ac:dyDescent="0.25">
      <c r="S3961" s="11"/>
    </row>
    <row r="3962" spans="19:19" x14ac:dyDescent="0.25">
      <c r="S3962" s="11"/>
    </row>
    <row r="3963" spans="19:19" x14ac:dyDescent="0.25">
      <c r="S3963" s="11"/>
    </row>
    <row r="3964" spans="19:19" x14ac:dyDescent="0.25">
      <c r="S3964" s="11"/>
    </row>
    <row r="3965" spans="19:19" x14ac:dyDescent="0.25">
      <c r="S3965" s="11"/>
    </row>
    <row r="3966" spans="19:19" x14ac:dyDescent="0.25">
      <c r="S3966" s="11"/>
    </row>
    <row r="3967" spans="19:19" x14ac:dyDescent="0.25">
      <c r="S3967" s="11"/>
    </row>
    <row r="3968" spans="19:19" x14ac:dyDescent="0.25">
      <c r="S3968" s="11"/>
    </row>
    <row r="3969" spans="19:19" x14ac:dyDescent="0.25">
      <c r="S3969" s="11"/>
    </row>
    <row r="3970" spans="19:19" x14ac:dyDescent="0.25">
      <c r="S3970" s="11"/>
    </row>
    <row r="3971" spans="19:19" x14ac:dyDescent="0.25">
      <c r="S3971" s="11"/>
    </row>
    <row r="3972" spans="19:19" x14ac:dyDescent="0.25">
      <c r="S3972" s="11"/>
    </row>
    <row r="3973" spans="19:19" x14ac:dyDescent="0.25">
      <c r="S3973" s="11"/>
    </row>
    <row r="3974" spans="19:19" x14ac:dyDescent="0.25">
      <c r="S3974" s="11"/>
    </row>
    <row r="3975" spans="19:19" x14ac:dyDescent="0.25">
      <c r="S3975" s="11"/>
    </row>
    <row r="3976" spans="19:19" x14ac:dyDescent="0.25">
      <c r="S3976" s="11"/>
    </row>
    <row r="3977" spans="19:19" x14ac:dyDescent="0.25">
      <c r="S3977" s="11"/>
    </row>
    <row r="3978" spans="19:19" x14ac:dyDescent="0.25">
      <c r="S3978" s="11"/>
    </row>
    <row r="3979" spans="19:19" x14ac:dyDescent="0.25">
      <c r="S3979" s="11"/>
    </row>
    <row r="3980" spans="19:19" x14ac:dyDescent="0.25">
      <c r="S3980" s="11"/>
    </row>
    <row r="3981" spans="19:19" x14ac:dyDescent="0.25">
      <c r="S3981" s="11"/>
    </row>
    <row r="3982" spans="19:19" x14ac:dyDescent="0.25">
      <c r="S3982" s="11"/>
    </row>
    <row r="3983" spans="19:19" x14ac:dyDescent="0.25">
      <c r="S3983" s="11"/>
    </row>
    <row r="3984" spans="19:19" x14ac:dyDescent="0.25">
      <c r="S3984" s="11"/>
    </row>
    <row r="3985" spans="19:19" x14ac:dyDescent="0.25">
      <c r="S3985" s="11"/>
    </row>
    <row r="3986" spans="19:19" x14ac:dyDescent="0.25">
      <c r="S3986" s="11"/>
    </row>
    <row r="3987" spans="19:19" x14ac:dyDescent="0.25">
      <c r="S3987" s="11"/>
    </row>
    <row r="3988" spans="19:19" x14ac:dyDescent="0.25">
      <c r="S3988" s="11"/>
    </row>
    <row r="3989" spans="19:19" x14ac:dyDescent="0.25">
      <c r="S3989" s="11"/>
    </row>
    <row r="3990" spans="19:19" x14ac:dyDescent="0.25">
      <c r="S3990" s="11"/>
    </row>
    <row r="3991" spans="19:19" x14ac:dyDescent="0.25">
      <c r="S3991" s="11"/>
    </row>
    <row r="3992" spans="19:19" x14ac:dyDescent="0.25">
      <c r="S3992" s="11"/>
    </row>
    <row r="3993" spans="19:19" x14ac:dyDescent="0.25">
      <c r="S3993" s="11"/>
    </row>
    <row r="3994" spans="19:19" x14ac:dyDescent="0.25">
      <c r="S3994" s="11"/>
    </row>
    <row r="3995" spans="19:19" x14ac:dyDescent="0.25">
      <c r="S3995" s="11"/>
    </row>
    <row r="3996" spans="19:19" x14ac:dyDescent="0.25">
      <c r="S3996" s="11"/>
    </row>
    <row r="3997" spans="19:19" x14ac:dyDescent="0.25">
      <c r="S3997" s="11"/>
    </row>
    <row r="3998" spans="19:19" x14ac:dyDescent="0.25">
      <c r="S3998" s="11"/>
    </row>
    <row r="3999" spans="19:19" x14ac:dyDescent="0.25">
      <c r="S3999" s="11"/>
    </row>
    <row r="4000" spans="19:19" x14ac:dyDescent="0.25">
      <c r="S4000" s="11"/>
    </row>
    <row r="4001" spans="19:19" x14ac:dyDescent="0.25">
      <c r="S4001" s="11"/>
    </row>
    <row r="4002" spans="19:19" x14ac:dyDescent="0.25">
      <c r="S4002" s="11"/>
    </row>
    <row r="4003" spans="19:19" x14ac:dyDescent="0.25">
      <c r="S4003" s="11"/>
    </row>
    <row r="4004" spans="19:19" x14ac:dyDescent="0.25">
      <c r="S4004" s="11"/>
    </row>
    <row r="4005" spans="19:19" x14ac:dyDescent="0.25">
      <c r="S4005" s="11"/>
    </row>
    <row r="4006" spans="19:19" x14ac:dyDescent="0.25">
      <c r="S4006" s="11"/>
    </row>
    <row r="4007" spans="19:19" x14ac:dyDescent="0.25">
      <c r="S4007" s="11"/>
    </row>
    <row r="4008" spans="19:19" x14ac:dyDescent="0.25">
      <c r="S4008" s="11"/>
    </row>
    <row r="4009" spans="19:19" x14ac:dyDescent="0.25">
      <c r="S4009" s="11"/>
    </row>
    <row r="4010" spans="19:19" x14ac:dyDescent="0.25">
      <c r="S4010" s="11"/>
    </row>
    <row r="4011" spans="19:19" x14ac:dyDescent="0.25">
      <c r="S4011" s="11"/>
    </row>
    <row r="4012" spans="19:19" x14ac:dyDescent="0.25">
      <c r="S4012" s="11"/>
    </row>
    <row r="4013" spans="19:19" x14ac:dyDescent="0.25">
      <c r="S4013" s="11"/>
    </row>
    <row r="4014" spans="19:19" x14ac:dyDescent="0.25">
      <c r="S4014" s="11"/>
    </row>
    <row r="4015" spans="19:19" x14ac:dyDescent="0.25">
      <c r="S4015" s="11"/>
    </row>
    <row r="4016" spans="19:19" x14ac:dyDescent="0.25">
      <c r="S4016" s="11"/>
    </row>
    <row r="4017" spans="19:19" x14ac:dyDescent="0.25">
      <c r="S4017" s="11"/>
    </row>
    <row r="4018" spans="19:19" x14ac:dyDescent="0.25">
      <c r="S4018" s="11"/>
    </row>
    <row r="4019" spans="19:19" x14ac:dyDescent="0.25">
      <c r="S4019" s="11"/>
    </row>
    <row r="4020" spans="19:19" x14ac:dyDescent="0.25">
      <c r="S4020" s="11"/>
    </row>
    <row r="4021" spans="19:19" x14ac:dyDescent="0.25">
      <c r="S4021" s="11"/>
    </row>
    <row r="4022" spans="19:19" x14ac:dyDescent="0.25">
      <c r="S4022" s="11"/>
    </row>
    <row r="4023" spans="19:19" x14ac:dyDescent="0.25">
      <c r="S4023" s="11"/>
    </row>
    <row r="4024" spans="19:19" x14ac:dyDescent="0.25">
      <c r="S4024" s="11"/>
    </row>
    <row r="4025" spans="19:19" x14ac:dyDescent="0.25">
      <c r="S4025" s="11"/>
    </row>
    <row r="4026" spans="19:19" x14ac:dyDescent="0.25">
      <c r="S4026" s="11"/>
    </row>
    <row r="4027" spans="19:19" x14ac:dyDescent="0.25">
      <c r="S4027" s="11"/>
    </row>
    <row r="4028" spans="19:19" x14ac:dyDescent="0.25">
      <c r="S4028" s="11"/>
    </row>
    <row r="4029" spans="19:19" x14ac:dyDescent="0.25">
      <c r="S4029" s="11"/>
    </row>
    <row r="4030" spans="19:19" x14ac:dyDescent="0.25">
      <c r="S4030" s="11"/>
    </row>
    <row r="4031" spans="19:19" x14ac:dyDescent="0.25">
      <c r="S4031" s="11"/>
    </row>
    <row r="4032" spans="19:19" x14ac:dyDescent="0.25">
      <c r="S4032" s="11"/>
    </row>
    <row r="4033" spans="19:19" x14ac:dyDescent="0.25">
      <c r="S4033" s="11"/>
    </row>
    <row r="4034" spans="19:19" x14ac:dyDescent="0.25">
      <c r="S4034" s="11"/>
    </row>
    <row r="4035" spans="19:19" x14ac:dyDescent="0.25">
      <c r="S4035" s="11"/>
    </row>
    <row r="4036" spans="19:19" x14ac:dyDescent="0.25">
      <c r="S4036" s="11"/>
    </row>
    <row r="4037" spans="19:19" x14ac:dyDescent="0.25">
      <c r="S4037" s="11"/>
    </row>
    <row r="4038" spans="19:19" x14ac:dyDescent="0.25">
      <c r="S4038" s="11"/>
    </row>
    <row r="4039" spans="19:19" x14ac:dyDescent="0.25">
      <c r="S4039" s="11"/>
    </row>
    <row r="4040" spans="19:19" x14ac:dyDescent="0.25">
      <c r="S4040" s="11"/>
    </row>
    <row r="4041" spans="19:19" x14ac:dyDescent="0.25">
      <c r="S4041" s="11"/>
    </row>
    <row r="4042" spans="19:19" x14ac:dyDescent="0.25">
      <c r="S4042" s="11"/>
    </row>
    <row r="4043" spans="19:19" x14ac:dyDescent="0.25">
      <c r="S4043" s="11"/>
    </row>
    <row r="4044" spans="19:19" x14ac:dyDescent="0.25">
      <c r="S4044" s="11"/>
    </row>
    <row r="4045" spans="19:19" x14ac:dyDescent="0.25">
      <c r="S4045" s="11"/>
    </row>
    <row r="4046" spans="19:19" x14ac:dyDescent="0.25">
      <c r="S4046" s="11"/>
    </row>
    <row r="4047" spans="19:19" x14ac:dyDescent="0.25">
      <c r="S4047" s="11"/>
    </row>
    <row r="4048" spans="19:19" x14ac:dyDescent="0.25">
      <c r="S4048" s="11"/>
    </row>
    <row r="4049" spans="19:19" x14ac:dyDescent="0.25">
      <c r="S4049" s="11"/>
    </row>
    <row r="4050" spans="19:19" x14ac:dyDescent="0.25">
      <c r="S4050" s="11"/>
    </row>
    <row r="4051" spans="19:19" x14ac:dyDescent="0.25">
      <c r="S4051" s="11"/>
    </row>
    <row r="4052" spans="19:19" x14ac:dyDescent="0.25">
      <c r="S4052" s="11"/>
    </row>
    <row r="4053" spans="19:19" x14ac:dyDescent="0.25">
      <c r="S4053" s="11"/>
    </row>
    <row r="4054" spans="19:19" x14ac:dyDescent="0.25">
      <c r="S4054" s="11"/>
    </row>
    <row r="4055" spans="19:19" x14ac:dyDescent="0.25">
      <c r="S4055" s="11"/>
    </row>
    <row r="4056" spans="19:19" x14ac:dyDescent="0.25">
      <c r="S4056" s="11"/>
    </row>
    <row r="4057" spans="19:19" x14ac:dyDescent="0.25">
      <c r="S4057" s="11"/>
    </row>
    <row r="4058" spans="19:19" x14ac:dyDescent="0.25">
      <c r="S4058" s="11"/>
    </row>
    <row r="4059" spans="19:19" x14ac:dyDescent="0.25">
      <c r="S4059" s="11"/>
    </row>
    <row r="4060" spans="19:19" x14ac:dyDescent="0.25">
      <c r="S4060" s="11"/>
    </row>
    <row r="4061" spans="19:19" x14ac:dyDescent="0.25">
      <c r="S4061" s="11"/>
    </row>
    <row r="4062" spans="19:19" x14ac:dyDescent="0.25">
      <c r="S4062" s="11"/>
    </row>
    <row r="4063" spans="19:19" x14ac:dyDescent="0.25">
      <c r="S4063" s="11"/>
    </row>
    <row r="4064" spans="19:19" x14ac:dyDescent="0.25">
      <c r="S4064" s="11"/>
    </row>
    <row r="4065" spans="19:19" x14ac:dyDescent="0.25">
      <c r="S4065" s="11"/>
    </row>
    <row r="4066" spans="19:19" x14ac:dyDescent="0.25">
      <c r="S4066" s="11"/>
    </row>
    <row r="4067" spans="19:19" x14ac:dyDescent="0.25">
      <c r="S4067" s="11"/>
    </row>
    <row r="4068" spans="19:19" x14ac:dyDescent="0.25">
      <c r="S4068" s="11"/>
    </row>
    <row r="4069" spans="19:19" x14ac:dyDescent="0.25">
      <c r="S4069" s="11"/>
    </row>
    <row r="4070" spans="19:19" x14ac:dyDescent="0.25">
      <c r="S4070" s="11"/>
    </row>
    <row r="4071" spans="19:19" x14ac:dyDescent="0.25">
      <c r="S4071" s="11"/>
    </row>
    <row r="4072" spans="19:19" x14ac:dyDescent="0.25">
      <c r="S4072" s="11"/>
    </row>
    <row r="4073" spans="19:19" x14ac:dyDescent="0.25">
      <c r="S4073" s="11"/>
    </row>
    <row r="4074" spans="19:19" x14ac:dyDescent="0.25">
      <c r="S4074" s="11"/>
    </row>
    <row r="4075" spans="19:19" x14ac:dyDescent="0.25">
      <c r="S4075" s="11"/>
    </row>
    <row r="4076" spans="19:19" x14ac:dyDescent="0.25">
      <c r="S4076" s="11"/>
    </row>
    <row r="4077" spans="19:19" x14ac:dyDescent="0.25">
      <c r="S4077" s="11"/>
    </row>
    <row r="4078" spans="19:19" x14ac:dyDescent="0.25">
      <c r="S4078" s="11"/>
    </row>
    <row r="4079" spans="19:19" x14ac:dyDescent="0.25">
      <c r="S4079" s="11"/>
    </row>
    <row r="4080" spans="19:19" x14ac:dyDescent="0.25">
      <c r="S4080" s="11"/>
    </row>
    <row r="4081" spans="19:19" x14ac:dyDescent="0.25">
      <c r="S4081" s="11"/>
    </row>
    <row r="4082" spans="19:19" x14ac:dyDescent="0.25">
      <c r="S4082" s="11"/>
    </row>
    <row r="4083" spans="19:19" x14ac:dyDescent="0.25">
      <c r="S4083" s="11"/>
    </row>
    <row r="4084" spans="19:19" x14ac:dyDescent="0.25">
      <c r="S4084" s="11"/>
    </row>
    <row r="4085" spans="19:19" x14ac:dyDescent="0.25">
      <c r="S4085" s="11"/>
    </row>
    <row r="4086" spans="19:19" x14ac:dyDescent="0.25">
      <c r="S4086" s="11"/>
    </row>
    <row r="4087" spans="19:19" x14ac:dyDescent="0.25">
      <c r="S4087" s="11"/>
    </row>
    <row r="4088" spans="19:19" x14ac:dyDescent="0.25">
      <c r="S4088" s="11"/>
    </row>
    <row r="4089" spans="19:19" x14ac:dyDescent="0.25">
      <c r="S4089" s="11"/>
    </row>
    <row r="4090" spans="19:19" x14ac:dyDescent="0.25">
      <c r="S4090" s="11"/>
    </row>
    <row r="4091" spans="19:19" x14ac:dyDescent="0.25">
      <c r="S4091" s="11"/>
    </row>
    <row r="4092" spans="19:19" x14ac:dyDescent="0.25">
      <c r="S4092" s="11"/>
    </row>
    <row r="4093" spans="19:19" x14ac:dyDescent="0.25">
      <c r="S4093" s="11"/>
    </row>
    <row r="4094" spans="19:19" x14ac:dyDescent="0.25">
      <c r="S4094" s="11"/>
    </row>
    <row r="4095" spans="19:19" x14ac:dyDescent="0.25">
      <c r="S4095" s="11"/>
    </row>
    <row r="4096" spans="19:19" x14ac:dyDescent="0.25">
      <c r="S4096" s="11"/>
    </row>
    <row r="4097" spans="19:19" x14ac:dyDescent="0.25">
      <c r="S4097" s="11"/>
    </row>
    <row r="4098" spans="19:19" x14ac:dyDescent="0.25">
      <c r="S4098" s="11"/>
    </row>
    <row r="4099" spans="19:19" x14ac:dyDescent="0.25">
      <c r="S4099" s="11"/>
    </row>
    <row r="4100" spans="19:19" x14ac:dyDescent="0.25">
      <c r="S4100" s="11"/>
    </row>
    <row r="4101" spans="19:19" x14ac:dyDescent="0.25">
      <c r="S4101" s="11"/>
    </row>
    <row r="4102" spans="19:19" x14ac:dyDescent="0.25">
      <c r="S4102" s="11"/>
    </row>
    <row r="4103" spans="19:19" x14ac:dyDescent="0.25">
      <c r="S4103" s="11"/>
    </row>
    <row r="4104" spans="19:19" x14ac:dyDescent="0.25">
      <c r="S4104" s="11"/>
    </row>
    <row r="4105" spans="19:19" x14ac:dyDescent="0.25">
      <c r="S4105" s="11"/>
    </row>
    <row r="4106" spans="19:19" x14ac:dyDescent="0.25">
      <c r="S4106" s="11"/>
    </row>
    <row r="4107" spans="19:19" x14ac:dyDescent="0.25">
      <c r="S4107" s="11"/>
    </row>
    <row r="4108" spans="19:19" x14ac:dyDescent="0.25">
      <c r="S4108" s="11"/>
    </row>
    <row r="4109" spans="19:19" x14ac:dyDescent="0.25">
      <c r="S4109" s="11"/>
    </row>
    <row r="4110" spans="19:19" x14ac:dyDescent="0.25">
      <c r="S4110" s="11"/>
    </row>
    <row r="4111" spans="19:19" x14ac:dyDescent="0.25">
      <c r="S4111" s="11"/>
    </row>
    <row r="4112" spans="19:19" x14ac:dyDescent="0.25">
      <c r="S4112" s="11"/>
    </row>
    <row r="4113" spans="19:19" x14ac:dyDescent="0.25">
      <c r="S4113" s="11"/>
    </row>
    <row r="4114" spans="19:19" x14ac:dyDescent="0.25">
      <c r="S4114" s="11"/>
    </row>
    <row r="4115" spans="19:19" x14ac:dyDescent="0.25">
      <c r="S4115" s="11"/>
    </row>
    <row r="4116" spans="19:19" x14ac:dyDescent="0.25">
      <c r="S4116" s="11"/>
    </row>
    <row r="4117" spans="19:19" x14ac:dyDescent="0.25">
      <c r="S4117" s="11"/>
    </row>
    <row r="4118" spans="19:19" x14ac:dyDescent="0.25">
      <c r="S4118" s="11"/>
    </row>
    <row r="4119" spans="19:19" x14ac:dyDescent="0.25">
      <c r="S4119" s="11"/>
    </row>
    <row r="4120" spans="19:19" x14ac:dyDescent="0.25">
      <c r="S4120" s="11"/>
    </row>
    <row r="4121" spans="19:19" x14ac:dyDescent="0.25">
      <c r="S4121" s="11"/>
    </row>
    <row r="4122" spans="19:19" x14ac:dyDescent="0.25">
      <c r="S4122" s="11"/>
    </row>
    <row r="4123" spans="19:19" x14ac:dyDescent="0.25">
      <c r="S4123" s="11"/>
    </row>
    <row r="4124" spans="19:19" x14ac:dyDescent="0.25">
      <c r="S4124" s="11"/>
    </row>
    <row r="4125" spans="19:19" x14ac:dyDescent="0.25">
      <c r="S4125" s="11"/>
    </row>
    <row r="4126" spans="19:19" x14ac:dyDescent="0.25">
      <c r="S4126" s="11"/>
    </row>
    <row r="4127" spans="19:19" x14ac:dyDescent="0.25">
      <c r="S4127" s="11"/>
    </row>
    <row r="4128" spans="19:19" x14ac:dyDescent="0.25">
      <c r="S4128" s="11"/>
    </row>
    <row r="4129" spans="19:19" x14ac:dyDescent="0.25">
      <c r="S4129" s="11"/>
    </row>
    <row r="4130" spans="19:19" x14ac:dyDescent="0.25">
      <c r="S4130" s="11"/>
    </row>
    <row r="4131" spans="19:19" x14ac:dyDescent="0.25">
      <c r="S4131" s="11"/>
    </row>
    <row r="4132" spans="19:19" x14ac:dyDescent="0.25">
      <c r="S4132" s="11"/>
    </row>
    <row r="4133" spans="19:19" x14ac:dyDescent="0.25">
      <c r="S4133" s="11"/>
    </row>
    <row r="4134" spans="19:19" x14ac:dyDescent="0.25">
      <c r="S4134" s="11"/>
    </row>
    <row r="4135" spans="19:19" x14ac:dyDescent="0.25">
      <c r="S4135" s="11"/>
    </row>
    <row r="4136" spans="19:19" x14ac:dyDescent="0.25">
      <c r="S4136" s="11"/>
    </row>
    <row r="4137" spans="19:19" x14ac:dyDescent="0.25">
      <c r="S4137" s="11"/>
    </row>
    <row r="4138" spans="19:19" x14ac:dyDescent="0.25">
      <c r="S4138" s="11"/>
    </row>
    <row r="4139" spans="19:19" x14ac:dyDescent="0.25">
      <c r="S4139" s="11"/>
    </row>
    <row r="4140" spans="19:19" x14ac:dyDescent="0.25">
      <c r="S4140" s="11"/>
    </row>
    <row r="4141" spans="19:19" x14ac:dyDescent="0.25">
      <c r="S4141" s="11"/>
    </row>
    <row r="4142" spans="19:19" x14ac:dyDescent="0.25">
      <c r="S4142" s="11"/>
    </row>
    <row r="4143" spans="19:19" x14ac:dyDescent="0.25">
      <c r="S4143" s="11"/>
    </row>
    <row r="4144" spans="19:19" x14ac:dyDescent="0.25">
      <c r="S4144" s="11"/>
    </row>
    <row r="4145" spans="19:19" x14ac:dyDescent="0.25">
      <c r="S4145" s="11"/>
    </row>
    <row r="4146" spans="19:19" x14ac:dyDescent="0.25">
      <c r="S4146" s="11"/>
    </row>
    <row r="4147" spans="19:19" x14ac:dyDescent="0.25">
      <c r="S4147" s="11"/>
    </row>
    <row r="4148" spans="19:19" x14ac:dyDescent="0.25">
      <c r="S4148" s="11"/>
    </row>
    <row r="4149" spans="19:19" x14ac:dyDescent="0.25">
      <c r="S4149" s="11"/>
    </row>
    <row r="4150" spans="19:19" x14ac:dyDescent="0.25">
      <c r="S4150" s="11"/>
    </row>
    <row r="4151" spans="19:19" x14ac:dyDescent="0.25">
      <c r="S4151" s="11"/>
    </row>
    <row r="4152" spans="19:19" x14ac:dyDescent="0.25">
      <c r="S4152" s="11"/>
    </row>
    <row r="4153" spans="19:19" x14ac:dyDescent="0.25">
      <c r="S4153" s="11"/>
    </row>
    <row r="4154" spans="19:19" x14ac:dyDescent="0.25">
      <c r="S4154" s="11"/>
    </row>
    <row r="4155" spans="19:19" x14ac:dyDescent="0.25">
      <c r="S4155" s="11"/>
    </row>
    <row r="4156" spans="19:19" x14ac:dyDescent="0.25">
      <c r="S4156" s="11"/>
    </row>
    <row r="4157" spans="19:19" x14ac:dyDescent="0.25">
      <c r="S4157" s="11"/>
    </row>
    <row r="4158" spans="19:19" x14ac:dyDescent="0.25">
      <c r="S4158" s="11"/>
    </row>
    <row r="4159" spans="19:19" x14ac:dyDescent="0.25">
      <c r="S4159" s="11"/>
    </row>
    <row r="4160" spans="19:19" x14ac:dyDescent="0.25">
      <c r="S4160" s="11"/>
    </row>
    <row r="4161" spans="19:19" x14ac:dyDescent="0.25">
      <c r="S4161" s="11"/>
    </row>
    <row r="4162" spans="19:19" x14ac:dyDescent="0.25">
      <c r="S4162" s="11"/>
    </row>
    <row r="4163" spans="19:19" x14ac:dyDescent="0.25">
      <c r="S4163" s="11"/>
    </row>
    <row r="4164" spans="19:19" x14ac:dyDescent="0.25">
      <c r="S4164" s="11"/>
    </row>
    <row r="4165" spans="19:19" x14ac:dyDescent="0.25">
      <c r="S4165" s="11"/>
    </row>
    <row r="4166" spans="19:19" x14ac:dyDescent="0.25">
      <c r="S4166" s="11"/>
    </row>
    <row r="4167" spans="19:19" x14ac:dyDescent="0.25">
      <c r="S4167" s="11"/>
    </row>
    <row r="4168" spans="19:19" x14ac:dyDescent="0.25">
      <c r="S4168" s="11"/>
    </row>
    <row r="4169" spans="19:19" x14ac:dyDescent="0.25">
      <c r="S4169" s="11"/>
    </row>
    <row r="4170" spans="19:19" x14ac:dyDescent="0.25">
      <c r="S4170" s="11"/>
    </row>
    <row r="4171" spans="19:19" x14ac:dyDescent="0.25">
      <c r="S4171" s="11"/>
    </row>
    <row r="4172" spans="19:19" x14ac:dyDescent="0.25">
      <c r="S4172" s="11"/>
    </row>
    <row r="4173" spans="19:19" x14ac:dyDescent="0.25">
      <c r="S4173" s="11"/>
    </row>
    <row r="4174" spans="19:19" x14ac:dyDescent="0.25">
      <c r="S4174" s="11"/>
    </row>
    <row r="4175" spans="19:19" x14ac:dyDescent="0.25">
      <c r="S4175" s="11"/>
    </row>
    <row r="4176" spans="19:19" x14ac:dyDescent="0.25">
      <c r="S4176" s="11"/>
    </row>
    <row r="4177" spans="19:19" x14ac:dyDescent="0.25">
      <c r="S4177" s="11"/>
    </row>
    <row r="4178" spans="19:19" x14ac:dyDescent="0.25">
      <c r="S4178" s="11"/>
    </row>
    <row r="4179" spans="19:19" x14ac:dyDescent="0.25">
      <c r="S4179" s="11"/>
    </row>
    <row r="4180" spans="19:19" x14ac:dyDescent="0.25">
      <c r="S4180" s="11"/>
    </row>
    <row r="4181" spans="19:19" x14ac:dyDescent="0.25">
      <c r="S4181" s="11"/>
    </row>
    <row r="4182" spans="19:19" x14ac:dyDescent="0.25">
      <c r="S4182" s="11"/>
    </row>
    <row r="4183" spans="19:19" x14ac:dyDescent="0.25">
      <c r="S4183" s="11"/>
    </row>
    <row r="4184" spans="19:19" x14ac:dyDescent="0.25">
      <c r="S4184" s="11"/>
    </row>
    <row r="4185" spans="19:19" x14ac:dyDescent="0.25">
      <c r="S4185" s="11"/>
    </row>
    <row r="4186" spans="19:19" x14ac:dyDescent="0.25">
      <c r="S4186" s="11"/>
    </row>
    <row r="4187" spans="19:19" x14ac:dyDescent="0.25">
      <c r="S4187" s="11"/>
    </row>
    <row r="4188" spans="19:19" x14ac:dyDescent="0.25">
      <c r="S4188" s="11"/>
    </row>
    <row r="4189" spans="19:19" x14ac:dyDescent="0.25">
      <c r="S4189" s="11"/>
    </row>
    <row r="4190" spans="19:19" x14ac:dyDescent="0.25">
      <c r="S4190" s="11"/>
    </row>
    <row r="4191" spans="19:19" x14ac:dyDescent="0.25">
      <c r="S4191" s="11"/>
    </row>
    <row r="4192" spans="19:19" x14ac:dyDescent="0.25">
      <c r="S4192" s="11"/>
    </row>
    <row r="4193" spans="19:19" x14ac:dyDescent="0.25">
      <c r="S4193" s="11"/>
    </row>
    <row r="4194" spans="19:19" x14ac:dyDescent="0.25">
      <c r="S4194" s="11"/>
    </row>
    <row r="4195" spans="19:19" x14ac:dyDescent="0.25">
      <c r="S4195" s="11"/>
    </row>
    <row r="4196" spans="19:19" x14ac:dyDescent="0.25">
      <c r="S4196" s="11"/>
    </row>
    <row r="4197" spans="19:19" x14ac:dyDescent="0.25">
      <c r="S4197" s="11"/>
    </row>
    <row r="4198" spans="19:19" x14ac:dyDescent="0.25">
      <c r="S4198" s="11"/>
    </row>
    <row r="4199" spans="19:19" x14ac:dyDescent="0.25">
      <c r="S4199" s="11"/>
    </row>
    <row r="4200" spans="19:19" x14ac:dyDescent="0.25">
      <c r="S4200" s="11"/>
    </row>
    <row r="4201" spans="19:19" x14ac:dyDescent="0.25">
      <c r="S4201" s="11"/>
    </row>
    <row r="4202" spans="19:19" x14ac:dyDescent="0.25">
      <c r="S4202" s="11"/>
    </row>
    <row r="4203" spans="19:19" x14ac:dyDescent="0.25">
      <c r="S4203" s="11"/>
    </row>
    <row r="4204" spans="19:19" x14ac:dyDescent="0.25">
      <c r="S4204" s="11"/>
    </row>
    <row r="4205" spans="19:19" x14ac:dyDescent="0.25">
      <c r="S4205" s="11"/>
    </row>
    <row r="4206" spans="19:19" x14ac:dyDescent="0.25">
      <c r="S4206" s="11"/>
    </row>
    <row r="4207" spans="19:19" x14ac:dyDescent="0.25">
      <c r="S4207" s="11"/>
    </row>
    <row r="4208" spans="19:19" x14ac:dyDescent="0.25">
      <c r="S4208" s="11"/>
    </row>
    <row r="4209" spans="19:19" x14ac:dyDescent="0.25">
      <c r="S4209" s="11"/>
    </row>
    <row r="4210" spans="19:19" x14ac:dyDescent="0.25">
      <c r="S4210" s="11"/>
    </row>
    <row r="4211" spans="19:19" x14ac:dyDescent="0.25">
      <c r="S4211" s="11"/>
    </row>
    <row r="4212" spans="19:19" x14ac:dyDescent="0.25">
      <c r="S4212" s="11"/>
    </row>
    <row r="4213" spans="19:19" x14ac:dyDescent="0.25">
      <c r="S4213" s="11"/>
    </row>
    <row r="4214" spans="19:19" x14ac:dyDescent="0.25">
      <c r="S4214" s="11"/>
    </row>
    <row r="4215" spans="19:19" x14ac:dyDescent="0.25">
      <c r="S4215" s="11"/>
    </row>
    <row r="4216" spans="19:19" x14ac:dyDescent="0.25">
      <c r="S4216" s="11"/>
    </row>
    <row r="4217" spans="19:19" x14ac:dyDescent="0.25">
      <c r="S4217" s="11"/>
    </row>
    <row r="4218" spans="19:19" x14ac:dyDescent="0.25">
      <c r="S4218" s="11"/>
    </row>
    <row r="4219" spans="19:19" x14ac:dyDescent="0.25">
      <c r="S4219" s="11"/>
    </row>
    <row r="4220" spans="19:19" x14ac:dyDescent="0.25">
      <c r="S4220" s="11"/>
    </row>
    <row r="4221" spans="19:19" x14ac:dyDescent="0.25">
      <c r="S4221" s="11"/>
    </row>
    <row r="4222" spans="19:19" x14ac:dyDescent="0.25">
      <c r="S4222" s="11"/>
    </row>
    <row r="4223" spans="19:19" x14ac:dyDescent="0.25">
      <c r="S4223" s="11"/>
    </row>
    <row r="4224" spans="19:19" x14ac:dyDescent="0.25">
      <c r="S4224" s="11"/>
    </row>
    <row r="4225" spans="19:19" x14ac:dyDescent="0.25">
      <c r="S4225" s="11"/>
    </row>
    <row r="4226" spans="19:19" x14ac:dyDescent="0.25">
      <c r="S4226" s="11"/>
    </row>
    <row r="4227" spans="19:19" x14ac:dyDescent="0.25">
      <c r="S4227" s="11"/>
    </row>
    <row r="4228" spans="19:19" x14ac:dyDescent="0.25">
      <c r="S4228" s="11"/>
    </row>
    <row r="4229" spans="19:19" x14ac:dyDescent="0.25">
      <c r="S4229" s="11"/>
    </row>
    <row r="4230" spans="19:19" x14ac:dyDescent="0.25">
      <c r="S4230" s="11"/>
    </row>
    <row r="4231" spans="19:19" x14ac:dyDescent="0.25">
      <c r="S4231" s="11"/>
    </row>
    <row r="4232" spans="19:19" x14ac:dyDescent="0.25">
      <c r="S4232" s="11"/>
    </row>
    <row r="4233" spans="19:19" x14ac:dyDescent="0.25">
      <c r="S4233" s="11"/>
    </row>
    <row r="4234" spans="19:19" x14ac:dyDescent="0.25">
      <c r="S4234" s="11"/>
    </row>
    <row r="4235" spans="19:19" x14ac:dyDescent="0.25">
      <c r="S4235" s="11"/>
    </row>
    <row r="4236" spans="19:19" x14ac:dyDescent="0.25">
      <c r="S4236" s="11"/>
    </row>
    <row r="4237" spans="19:19" x14ac:dyDescent="0.25">
      <c r="S4237" s="11"/>
    </row>
    <row r="4238" spans="19:19" x14ac:dyDescent="0.25">
      <c r="S4238" s="11"/>
    </row>
    <row r="4239" spans="19:19" x14ac:dyDescent="0.25">
      <c r="S4239" s="11"/>
    </row>
    <row r="4240" spans="19:19" x14ac:dyDescent="0.25">
      <c r="S4240" s="11"/>
    </row>
    <row r="4241" spans="19:19" x14ac:dyDescent="0.25">
      <c r="S4241" s="11"/>
    </row>
    <row r="4242" spans="19:19" x14ac:dyDescent="0.25">
      <c r="S4242" s="11"/>
    </row>
    <row r="4243" spans="19:19" x14ac:dyDescent="0.25">
      <c r="S4243" s="11"/>
    </row>
    <row r="4244" spans="19:19" x14ac:dyDescent="0.25">
      <c r="S4244" s="11"/>
    </row>
    <row r="4245" spans="19:19" x14ac:dyDescent="0.25">
      <c r="S4245" s="11"/>
    </row>
    <row r="4246" spans="19:19" x14ac:dyDescent="0.25">
      <c r="S4246" s="11"/>
    </row>
    <row r="4247" spans="19:19" x14ac:dyDescent="0.25">
      <c r="S4247" s="11"/>
    </row>
    <row r="4248" spans="19:19" x14ac:dyDescent="0.25">
      <c r="S4248" s="11"/>
    </row>
    <row r="4249" spans="19:19" x14ac:dyDescent="0.25">
      <c r="S4249" s="11"/>
    </row>
    <row r="4250" spans="19:19" x14ac:dyDescent="0.25">
      <c r="S4250" s="11"/>
    </row>
    <row r="4251" spans="19:19" x14ac:dyDescent="0.25">
      <c r="S4251" s="11"/>
    </row>
    <row r="4252" spans="19:19" x14ac:dyDescent="0.25">
      <c r="S4252" s="11"/>
    </row>
    <row r="4253" spans="19:19" x14ac:dyDescent="0.25">
      <c r="S4253" s="11"/>
    </row>
    <row r="4254" spans="19:19" x14ac:dyDescent="0.25">
      <c r="S4254" s="11"/>
    </row>
    <row r="4255" spans="19:19" x14ac:dyDescent="0.25">
      <c r="S4255" s="11"/>
    </row>
    <row r="4256" spans="19:19" x14ac:dyDescent="0.25">
      <c r="S4256" s="11"/>
    </row>
    <row r="4257" spans="19:19" x14ac:dyDescent="0.25">
      <c r="S4257" s="11"/>
    </row>
    <row r="4258" spans="19:19" x14ac:dyDescent="0.25">
      <c r="S4258" s="11"/>
    </row>
    <row r="4259" spans="19:19" x14ac:dyDescent="0.25">
      <c r="S4259" s="11"/>
    </row>
    <row r="4260" spans="19:19" x14ac:dyDescent="0.25">
      <c r="S4260" s="11"/>
    </row>
    <row r="4261" spans="19:19" x14ac:dyDescent="0.25">
      <c r="S4261" s="11"/>
    </row>
    <row r="4262" spans="19:19" x14ac:dyDescent="0.25">
      <c r="S4262" s="11"/>
    </row>
    <row r="4263" spans="19:19" x14ac:dyDescent="0.25">
      <c r="S4263" s="11"/>
    </row>
    <row r="4264" spans="19:19" x14ac:dyDescent="0.25">
      <c r="S4264" s="11"/>
    </row>
    <row r="4265" spans="19:19" x14ac:dyDescent="0.25">
      <c r="S4265" s="11"/>
    </row>
    <row r="4266" spans="19:19" x14ac:dyDescent="0.25">
      <c r="S4266" s="11"/>
    </row>
    <row r="4267" spans="19:19" x14ac:dyDescent="0.25">
      <c r="S4267" s="11"/>
    </row>
    <row r="4268" spans="19:19" x14ac:dyDescent="0.25">
      <c r="S4268" s="11"/>
    </row>
    <row r="4269" spans="19:19" x14ac:dyDescent="0.25">
      <c r="S4269" s="11"/>
    </row>
    <row r="4270" spans="19:19" x14ac:dyDescent="0.25">
      <c r="S4270" s="11"/>
    </row>
    <row r="4271" spans="19:19" x14ac:dyDescent="0.25">
      <c r="S4271" s="11"/>
    </row>
    <row r="4272" spans="19:19" x14ac:dyDescent="0.25">
      <c r="S4272" s="11"/>
    </row>
    <row r="4273" spans="19:19" x14ac:dyDescent="0.25">
      <c r="S4273" s="11"/>
    </row>
    <row r="4274" spans="19:19" x14ac:dyDescent="0.25">
      <c r="S4274" s="11"/>
    </row>
    <row r="4275" spans="19:19" x14ac:dyDescent="0.25">
      <c r="S4275" s="11"/>
    </row>
    <row r="4276" spans="19:19" x14ac:dyDescent="0.25">
      <c r="S4276" s="11"/>
    </row>
    <row r="4277" spans="19:19" x14ac:dyDescent="0.25">
      <c r="S4277" s="11"/>
    </row>
    <row r="4278" spans="19:19" x14ac:dyDescent="0.25">
      <c r="S4278" s="11"/>
    </row>
    <row r="4279" spans="19:19" x14ac:dyDescent="0.25">
      <c r="S4279" s="11"/>
    </row>
    <row r="4280" spans="19:19" x14ac:dyDescent="0.25">
      <c r="S4280" s="11"/>
    </row>
    <row r="4281" spans="19:19" x14ac:dyDescent="0.25">
      <c r="S4281" s="11"/>
    </row>
    <row r="4282" spans="19:19" x14ac:dyDescent="0.25">
      <c r="S4282" s="11"/>
    </row>
    <row r="4283" spans="19:19" x14ac:dyDescent="0.25">
      <c r="S4283" s="11"/>
    </row>
    <row r="4284" spans="19:19" x14ac:dyDescent="0.25">
      <c r="S4284" s="11"/>
    </row>
    <row r="4285" spans="19:19" x14ac:dyDescent="0.25">
      <c r="S4285" s="11"/>
    </row>
    <row r="4286" spans="19:19" x14ac:dyDescent="0.25">
      <c r="S4286" s="11"/>
    </row>
    <row r="4287" spans="19:19" x14ac:dyDescent="0.25">
      <c r="S4287" s="11"/>
    </row>
    <row r="4288" spans="19:19" x14ac:dyDescent="0.25">
      <c r="S4288" s="11"/>
    </row>
    <row r="4289" spans="19:19" x14ac:dyDescent="0.25">
      <c r="S4289" s="11"/>
    </row>
    <row r="4290" spans="19:19" x14ac:dyDescent="0.25">
      <c r="S4290" s="11"/>
    </row>
    <row r="4291" spans="19:19" x14ac:dyDescent="0.25">
      <c r="S4291" s="11"/>
    </row>
    <row r="4292" spans="19:19" x14ac:dyDescent="0.25">
      <c r="S4292" s="11"/>
    </row>
    <row r="4293" spans="19:19" x14ac:dyDescent="0.25">
      <c r="S4293" s="11"/>
    </row>
    <row r="4294" spans="19:19" x14ac:dyDescent="0.25">
      <c r="S4294" s="11"/>
    </row>
    <row r="4295" spans="19:19" x14ac:dyDescent="0.25">
      <c r="S4295" s="11"/>
    </row>
    <row r="4296" spans="19:19" x14ac:dyDescent="0.25">
      <c r="S4296" s="11"/>
    </row>
    <row r="4297" spans="19:19" x14ac:dyDescent="0.25">
      <c r="S4297" s="11"/>
    </row>
    <row r="4298" spans="19:19" x14ac:dyDescent="0.25">
      <c r="S4298" s="11"/>
    </row>
    <row r="4299" spans="19:19" x14ac:dyDescent="0.25">
      <c r="S4299" s="11"/>
    </row>
    <row r="4300" spans="19:19" x14ac:dyDescent="0.25">
      <c r="S4300" s="11"/>
    </row>
    <row r="4301" spans="19:19" x14ac:dyDescent="0.25">
      <c r="S4301" s="11"/>
    </row>
    <row r="4302" spans="19:19" x14ac:dyDescent="0.25">
      <c r="S4302" s="11"/>
    </row>
    <row r="4303" spans="19:19" x14ac:dyDescent="0.25">
      <c r="S4303" s="11"/>
    </row>
    <row r="4304" spans="19:19" x14ac:dyDescent="0.25">
      <c r="S4304" s="11"/>
    </row>
    <row r="4305" spans="19:19" x14ac:dyDescent="0.25">
      <c r="S4305" s="11"/>
    </row>
    <row r="4306" spans="19:19" x14ac:dyDescent="0.25">
      <c r="S4306" s="11"/>
    </row>
    <row r="4307" spans="19:19" x14ac:dyDescent="0.25">
      <c r="S4307" s="11"/>
    </row>
    <row r="4308" spans="19:19" x14ac:dyDescent="0.25">
      <c r="S4308" s="11"/>
    </row>
    <row r="4309" spans="19:19" x14ac:dyDescent="0.25">
      <c r="S4309" s="11"/>
    </row>
    <row r="4310" spans="19:19" x14ac:dyDescent="0.25">
      <c r="S4310" s="11"/>
    </row>
    <row r="4311" spans="19:19" x14ac:dyDescent="0.25">
      <c r="S4311" s="11"/>
    </row>
    <row r="4312" spans="19:19" x14ac:dyDescent="0.25">
      <c r="S4312" s="11"/>
    </row>
    <row r="4313" spans="19:19" x14ac:dyDescent="0.25">
      <c r="S4313" s="11"/>
    </row>
    <row r="4314" spans="19:19" x14ac:dyDescent="0.25">
      <c r="S4314" s="11"/>
    </row>
    <row r="4315" spans="19:19" x14ac:dyDescent="0.25">
      <c r="S4315" s="11"/>
    </row>
    <row r="4316" spans="19:19" x14ac:dyDescent="0.25">
      <c r="S4316" s="11"/>
    </row>
    <row r="4317" spans="19:19" x14ac:dyDescent="0.25">
      <c r="S4317" s="11"/>
    </row>
    <row r="4318" spans="19:19" x14ac:dyDescent="0.25">
      <c r="S4318" s="11"/>
    </row>
    <row r="4319" spans="19:19" x14ac:dyDescent="0.25">
      <c r="S4319" s="11"/>
    </row>
    <row r="4320" spans="19:19" x14ac:dyDescent="0.25">
      <c r="S4320" s="11"/>
    </row>
    <row r="4321" spans="19:19" x14ac:dyDescent="0.25">
      <c r="S4321" s="11"/>
    </row>
    <row r="4322" spans="19:19" x14ac:dyDescent="0.25">
      <c r="S4322" s="11"/>
    </row>
    <row r="4323" spans="19:19" x14ac:dyDescent="0.25">
      <c r="S4323" s="11"/>
    </row>
    <row r="4324" spans="19:19" x14ac:dyDescent="0.25">
      <c r="S4324" s="11"/>
    </row>
    <row r="4325" spans="19:19" x14ac:dyDescent="0.25">
      <c r="S4325" s="11"/>
    </row>
    <row r="4326" spans="19:19" x14ac:dyDescent="0.25">
      <c r="S4326" s="11"/>
    </row>
    <row r="4327" spans="19:19" x14ac:dyDescent="0.25">
      <c r="S4327" s="11"/>
    </row>
    <row r="4328" spans="19:19" x14ac:dyDescent="0.25">
      <c r="S4328" s="11"/>
    </row>
    <row r="4329" spans="19:19" x14ac:dyDescent="0.25">
      <c r="S4329" s="11"/>
    </row>
    <row r="4330" spans="19:19" x14ac:dyDescent="0.25">
      <c r="S4330" s="11"/>
    </row>
    <row r="4331" spans="19:19" x14ac:dyDescent="0.25">
      <c r="S4331" s="11"/>
    </row>
    <row r="4332" spans="19:19" x14ac:dyDescent="0.25">
      <c r="S4332" s="11"/>
    </row>
    <row r="4333" spans="19:19" x14ac:dyDescent="0.25">
      <c r="S4333" s="11"/>
    </row>
    <row r="4334" spans="19:19" x14ac:dyDescent="0.25">
      <c r="S4334" s="11"/>
    </row>
    <row r="4335" spans="19:19" x14ac:dyDescent="0.25">
      <c r="S4335" s="11"/>
    </row>
    <row r="4336" spans="19:19" x14ac:dyDescent="0.25">
      <c r="S4336" s="11"/>
    </row>
    <row r="4337" spans="19:19" x14ac:dyDescent="0.25">
      <c r="S4337" s="11"/>
    </row>
    <row r="4338" spans="19:19" x14ac:dyDescent="0.25">
      <c r="S4338" s="11"/>
    </row>
    <row r="4339" spans="19:19" x14ac:dyDescent="0.25">
      <c r="S4339" s="11"/>
    </row>
    <row r="4340" spans="19:19" x14ac:dyDescent="0.25">
      <c r="S4340" s="11"/>
    </row>
    <row r="4341" spans="19:19" x14ac:dyDescent="0.25">
      <c r="S4341" s="11"/>
    </row>
    <row r="4342" spans="19:19" x14ac:dyDescent="0.25">
      <c r="S4342" s="11"/>
    </row>
    <row r="4343" spans="19:19" x14ac:dyDescent="0.25">
      <c r="S4343" s="11"/>
    </row>
    <row r="4344" spans="19:19" x14ac:dyDescent="0.25">
      <c r="S4344" s="11"/>
    </row>
    <row r="4345" spans="19:19" x14ac:dyDescent="0.25">
      <c r="S4345" s="11"/>
    </row>
    <row r="4346" spans="19:19" x14ac:dyDescent="0.25">
      <c r="S4346" s="11"/>
    </row>
    <row r="4347" spans="19:19" x14ac:dyDescent="0.25">
      <c r="S4347" s="11"/>
    </row>
    <row r="4348" spans="19:19" x14ac:dyDescent="0.25">
      <c r="S4348" s="11"/>
    </row>
    <row r="4349" spans="19:19" x14ac:dyDescent="0.25">
      <c r="S4349" s="11"/>
    </row>
    <row r="4350" spans="19:19" x14ac:dyDescent="0.25">
      <c r="S4350" s="11"/>
    </row>
    <row r="4351" spans="19:19" x14ac:dyDescent="0.25">
      <c r="S4351" s="11"/>
    </row>
    <row r="4352" spans="19:19" x14ac:dyDescent="0.25">
      <c r="S4352" s="11"/>
    </row>
    <row r="4353" spans="19:19" x14ac:dyDescent="0.25">
      <c r="S4353" s="11"/>
    </row>
    <row r="4354" spans="19:19" x14ac:dyDescent="0.25">
      <c r="S4354" s="11"/>
    </row>
    <row r="4355" spans="19:19" x14ac:dyDescent="0.25">
      <c r="S4355" s="11"/>
    </row>
    <row r="4356" spans="19:19" x14ac:dyDescent="0.25">
      <c r="S4356" s="11"/>
    </row>
    <row r="4357" spans="19:19" x14ac:dyDescent="0.25">
      <c r="S4357" s="11"/>
    </row>
    <row r="4358" spans="19:19" x14ac:dyDescent="0.25">
      <c r="S4358" s="11"/>
    </row>
    <row r="4359" spans="19:19" x14ac:dyDescent="0.25">
      <c r="S4359" s="11"/>
    </row>
    <row r="4360" spans="19:19" x14ac:dyDescent="0.25">
      <c r="S4360" s="11"/>
    </row>
    <row r="4361" spans="19:19" x14ac:dyDescent="0.25">
      <c r="S4361" s="11"/>
    </row>
    <row r="4362" spans="19:19" x14ac:dyDescent="0.25">
      <c r="S4362" s="11"/>
    </row>
    <row r="4363" spans="19:19" x14ac:dyDescent="0.25">
      <c r="S4363" s="11"/>
    </row>
    <row r="4364" spans="19:19" x14ac:dyDescent="0.25">
      <c r="S4364" s="11"/>
    </row>
    <row r="4365" spans="19:19" x14ac:dyDescent="0.25">
      <c r="S4365" s="11"/>
    </row>
    <row r="4366" spans="19:19" x14ac:dyDescent="0.25">
      <c r="S4366" s="11"/>
    </row>
    <row r="4367" spans="19:19" x14ac:dyDescent="0.25">
      <c r="S4367" s="11"/>
    </row>
    <row r="4368" spans="19:19" x14ac:dyDescent="0.25">
      <c r="S4368" s="11"/>
    </row>
    <row r="4369" spans="19:19" x14ac:dyDescent="0.25">
      <c r="S4369" s="11"/>
    </row>
    <row r="4370" spans="19:19" x14ac:dyDescent="0.25">
      <c r="S4370" s="11"/>
    </row>
    <row r="4371" spans="19:19" x14ac:dyDescent="0.25">
      <c r="S4371" s="11"/>
    </row>
    <row r="4372" spans="19:19" x14ac:dyDescent="0.25">
      <c r="S4372" s="11"/>
    </row>
    <row r="4373" spans="19:19" x14ac:dyDescent="0.25">
      <c r="S4373" s="11"/>
    </row>
    <row r="4374" spans="19:19" x14ac:dyDescent="0.25">
      <c r="S4374" s="11"/>
    </row>
    <row r="4375" spans="19:19" x14ac:dyDescent="0.25">
      <c r="S4375" s="11"/>
    </row>
    <row r="4376" spans="19:19" x14ac:dyDescent="0.25">
      <c r="S4376" s="11"/>
    </row>
    <row r="4377" spans="19:19" x14ac:dyDescent="0.25">
      <c r="S4377" s="11"/>
    </row>
    <row r="4378" spans="19:19" x14ac:dyDescent="0.25">
      <c r="S4378" s="11"/>
    </row>
    <row r="4379" spans="19:19" x14ac:dyDescent="0.25">
      <c r="S4379" s="11"/>
    </row>
    <row r="4380" spans="19:19" x14ac:dyDescent="0.25">
      <c r="S4380" s="11"/>
    </row>
    <row r="4381" spans="19:19" x14ac:dyDescent="0.25">
      <c r="S4381" s="11"/>
    </row>
    <row r="4382" spans="19:19" x14ac:dyDescent="0.25">
      <c r="S4382" s="11"/>
    </row>
    <row r="4383" spans="19:19" x14ac:dyDescent="0.25">
      <c r="S4383" s="11"/>
    </row>
    <row r="4384" spans="19:19" x14ac:dyDescent="0.25">
      <c r="S4384" s="11"/>
    </row>
    <row r="4385" spans="19:19" x14ac:dyDescent="0.25">
      <c r="S4385" s="11"/>
    </row>
    <row r="4386" spans="19:19" x14ac:dyDescent="0.25">
      <c r="S4386" s="11"/>
    </row>
    <row r="4387" spans="19:19" x14ac:dyDescent="0.25">
      <c r="S4387" s="11"/>
    </row>
    <row r="4388" spans="19:19" x14ac:dyDescent="0.25">
      <c r="S4388" s="11"/>
    </row>
    <row r="4389" spans="19:19" x14ac:dyDescent="0.25">
      <c r="S4389" s="11"/>
    </row>
    <row r="4390" spans="19:19" x14ac:dyDescent="0.25">
      <c r="S4390" s="11"/>
    </row>
    <row r="4391" spans="19:19" x14ac:dyDescent="0.25">
      <c r="S4391" s="11"/>
    </row>
    <row r="4392" spans="19:19" x14ac:dyDescent="0.25">
      <c r="S4392" s="11"/>
    </row>
    <row r="4393" spans="19:19" x14ac:dyDescent="0.25">
      <c r="S4393" s="11"/>
    </row>
    <row r="4394" spans="19:19" x14ac:dyDescent="0.25">
      <c r="S4394" s="11"/>
    </row>
    <row r="4395" spans="19:19" x14ac:dyDescent="0.25">
      <c r="S4395" s="11"/>
    </row>
    <row r="4396" spans="19:19" x14ac:dyDescent="0.25">
      <c r="S4396" s="11"/>
    </row>
    <row r="4397" spans="19:19" x14ac:dyDescent="0.25">
      <c r="S4397" s="11"/>
    </row>
    <row r="4398" spans="19:19" x14ac:dyDescent="0.25">
      <c r="S4398" s="11"/>
    </row>
    <row r="4399" spans="19:19" x14ac:dyDescent="0.25">
      <c r="S4399" s="11"/>
    </row>
    <row r="4400" spans="19:19" x14ac:dyDescent="0.25">
      <c r="S4400" s="11"/>
    </row>
    <row r="4401" spans="19:19" x14ac:dyDescent="0.25">
      <c r="S4401" s="11"/>
    </row>
    <row r="4402" spans="19:19" x14ac:dyDescent="0.25">
      <c r="S4402" s="11"/>
    </row>
    <row r="4403" spans="19:19" x14ac:dyDescent="0.25">
      <c r="S4403" s="11"/>
    </row>
    <row r="4404" spans="19:19" x14ac:dyDescent="0.25">
      <c r="S4404" s="11"/>
    </row>
    <row r="4405" spans="19:19" x14ac:dyDescent="0.25">
      <c r="S4405" s="11"/>
    </row>
    <row r="4406" spans="19:19" x14ac:dyDescent="0.25">
      <c r="S4406" s="11"/>
    </row>
    <row r="4407" spans="19:19" x14ac:dyDescent="0.25">
      <c r="S4407" s="11"/>
    </row>
    <row r="4408" spans="19:19" x14ac:dyDescent="0.25">
      <c r="S4408" s="11"/>
    </row>
    <row r="4409" spans="19:19" x14ac:dyDescent="0.25">
      <c r="S4409" s="11"/>
    </row>
    <row r="4410" spans="19:19" x14ac:dyDescent="0.25">
      <c r="S4410" s="11"/>
    </row>
    <row r="4411" spans="19:19" x14ac:dyDescent="0.25">
      <c r="S4411" s="11"/>
    </row>
    <row r="4412" spans="19:19" x14ac:dyDescent="0.25">
      <c r="S4412" s="11"/>
    </row>
    <row r="4413" spans="19:19" x14ac:dyDescent="0.25">
      <c r="S4413" s="11"/>
    </row>
    <row r="4414" spans="19:19" x14ac:dyDescent="0.25">
      <c r="S4414" s="11"/>
    </row>
    <row r="4415" spans="19:19" x14ac:dyDescent="0.25">
      <c r="S4415" s="11"/>
    </row>
    <row r="4416" spans="19:19" x14ac:dyDescent="0.25">
      <c r="S4416" s="11"/>
    </row>
    <row r="4417" spans="19:19" x14ac:dyDescent="0.25">
      <c r="S4417" s="11"/>
    </row>
    <row r="4418" spans="19:19" x14ac:dyDescent="0.25">
      <c r="S4418" s="11"/>
    </row>
    <row r="4419" spans="19:19" x14ac:dyDescent="0.25">
      <c r="S4419" s="11"/>
    </row>
    <row r="4420" spans="19:19" x14ac:dyDescent="0.25">
      <c r="S4420" s="11"/>
    </row>
    <row r="4421" spans="19:19" x14ac:dyDescent="0.25">
      <c r="S4421" s="11"/>
    </row>
    <row r="4422" spans="19:19" x14ac:dyDescent="0.25">
      <c r="S4422" s="11"/>
    </row>
    <row r="4423" spans="19:19" x14ac:dyDescent="0.25">
      <c r="S4423" s="11"/>
    </row>
    <row r="4424" spans="19:19" x14ac:dyDescent="0.25">
      <c r="S4424" s="11"/>
    </row>
    <row r="4425" spans="19:19" x14ac:dyDescent="0.25">
      <c r="S4425" s="11"/>
    </row>
    <row r="4426" spans="19:19" x14ac:dyDescent="0.25">
      <c r="S4426" s="11"/>
    </row>
    <row r="4427" spans="19:19" x14ac:dyDescent="0.25">
      <c r="S4427" s="11"/>
    </row>
    <row r="4428" spans="19:19" x14ac:dyDescent="0.25">
      <c r="S4428" s="11"/>
    </row>
    <row r="4429" spans="19:19" x14ac:dyDescent="0.25">
      <c r="S4429" s="11"/>
    </row>
    <row r="4430" spans="19:19" x14ac:dyDescent="0.25">
      <c r="S4430" s="11"/>
    </row>
    <row r="4431" spans="19:19" x14ac:dyDescent="0.25">
      <c r="S4431" s="11"/>
    </row>
    <row r="4432" spans="19:19" x14ac:dyDescent="0.25">
      <c r="S4432" s="11"/>
    </row>
    <row r="4433" spans="19:19" x14ac:dyDescent="0.25">
      <c r="S4433" s="11"/>
    </row>
    <row r="4434" spans="19:19" x14ac:dyDescent="0.25">
      <c r="S4434" s="11"/>
    </row>
    <row r="4435" spans="19:19" x14ac:dyDescent="0.25">
      <c r="S4435" s="11"/>
    </row>
    <row r="4436" spans="19:19" x14ac:dyDescent="0.25">
      <c r="S4436" s="11"/>
    </row>
    <row r="4437" spans="19:19" x14ac:dyDescent="0.25">
      <c r="S4437" s="11"/>
    </row>
    <row r="4438" spans="19:19" x14ac:dyDescent="0.25">
      <c r="S4438" s="11"/>
    </row>
    <row r="4439" spans="19:19" x14ac:dyDescent="0.25">
      <c r="S4439" s="11"/>
    </row>
    <row r="4440" spans="19:19" x14ac:dyDescent="0.25">
      <c r="S4440" s="11"/>
    </row>
    <row r="4441" spans="19:19" x14ac:dyDescent="0.25">
      <c r="S4441" s="11"/>
    </row>
    <row r="4442" spans="19:19" x14ac:dyDescent="0.25">
      <c r="S4442" s="11"/>
    </row>
    <row r="4443" spans="19:19" x14ac:dyDescent="0.25">
      <c r="S4443" s="11"/>
    </row>
    <row r="4444" spans="19:19" x14ac:dyDescent="0.25">
      <c r="S4444" s="11"/>
    </row>
    <row r="4445" spans="19:19" x14ac:dyDescent="0.25">
      <c r="S4445" s="11"/>
    </row>
    <row r="4446" spans="19:19" x14ac:dyDescent="0.25">
      <c r="S4446" s="11"/>
    </row>
    <row r="4447" spans="19:19" x14ac:dyDescent="0.25">
      <c r="S4447" s="11"/>
    </row>
    <row r="4448" spans="19:19" x14ac:dyDescent="0.25">
      <c r="S4448" s="11"/>
    </row>
    <row r="4449" spans="19:19" x14ac:dyDescent="0.25">
      <c r="S4449" s="11"/>
    </row>
    <row r="4450" spans="19:19" x14ac:dyDescent="0.25">
      <c r="S4450" s="11"/>
    </row>
    <row r="4451" spans="19:19" x14ac:dyDescent="0.25">
      <c r="S4451" s="11"/>
    </row>
    <row r="4452" spans="19:19" x14ac:dyDescent="0.25">
      <c r="S4452" s="11"/>
    </row>
    <row r="4453" spans="19:19" x14ac:dyDescent="0.25">
      <c r="S4453" s="11"/>
    </row>
    <row r="4454" spans="19:19" x14ac:dyDescent="0.25">
      <c r="S4454" s="11"/>
    </row>
    <row r="4455" spans="19:19" x14ac:dyDescent="0.25">
      <c r="S4455" s="11"/>
    </row>
    <row r="4456" spans="19:19" x14ac:dyDescent="0.25">
      <c r="S4456" s="11"/>
    </row>
    <row r="4457" spans="19:19" x14ac:dyDescent="0.25">
      <c r="S4457" s="11"/>
    </row>
    <row r="4458" spans="19:19" x14ac:dyDescent="0.25">
      <c r="S4458" s="11"/>
    </row>
    <row r="4459" spans="19:19" x14ac:dyDescent="0.25">
      <c r="S4459" s="11"/>
    </row>
    <row r="4460" spans="19:19" x14ac:dyDescent="0.25">
      <c r="S4460" s="11"/>
    </row>
    <row r="4461" spans="19:19" x14ac:dyDescent="0.25">
      <c r="S4461" s="11"/>
    </row>
    <row r="4462" spans="19:19" x14ac:dyDescent="0.25">
      <c r="S4462" s="11"/>
    </row>
    <row r="4463" spans="19:19" x14ac:dyDescent="0.25">
      <c r="S4463" s="11"/>
    </row>
    <row r="4464" spans="19:19" x14ac:dyDescent="0.25">
      <c r="S4464" s="11"/>
    </row>
    <row r="4465" spans="19:19" x14ac:dyDescent="0.25">
      <c r="S4465" s="11"/>
    </row>
    <row r="4466" spans="19:19" x14ac:dyDescent="0.25">
      <c r="S4466" s="11"/>
    </row>
    <row r="4467" spans="19:19" x14ac:dyDescent="0.25">
      <c r="S4467" s="11"/>
    </row>
    <row r="4468" spans="19:19" x14ac:dyDescent="0.25">
      <c r="S4468" s="11"/>
    </row>
    <row r="4469" spans="19:19" x14ac:dyDescent="0.25">
      <c r="S4469" s="11"/>
    </row>
    <row r="4470" spans="19:19" x14ac:dyDescent="0.25">
      <c r="S4470" s="11"/>
    </row>
    <row r="4471" spans="19:19" x14ac:dyDescent="0.25">
      <c r="S4471" s="11"/>
    </row>
    <row r="4472" spans="19:19" x14ac:dyDescent="0.25">
      <c r="S4472" s="11"/>
    </row>
    <row r="4473" spans="19:19" x14ac:dyDescent="0.25">
      <c r="S4473" s="11"/>
    </row>
    <row r="4474" spans="19:19" x14ac:dyDescent="0.25">
      <c r="S4474" s="11"/>
    </row>
    <row r="4475" spans="19:19" x14ac:dyDescent="0.25">
      <c r="S4475" s="11"/>
    </row>
    <row r="4476" spans="19:19" x14ac:dyDescent="0.25">
      <c r="S4476" s="11"/>
    </row>
    <row r="4477" spans="19:19" x14ac:dyDescent="0.25">
      <c r="S4477" s="11"/>
    </row>
    <row r="4478" spans="19:19" x14ac:dyDescent="0.25">
      <c r="S4478" s="11"/>
    </row>
    <row r="4479" spans="19:19" x14ac:dyDescent="0.25">
      <c r="S4479" s="11"/>
    </row>
    <row r="4480" spans="19:19" x14ac:dyDescent="0.25">
      <c r="S4480" s="11"/>
    </row>
    <row r="4481" spans="19:19" x14ac:dyDescent="0.25">
      <c r="S4481" s="11"/>
    </row>
    <row r="4482" spans="19:19" x14ac:dyDescent="0.25">
      <c r="S4482" s="11"/>
    </row>
    <row r="4483" spans="19:19" x14ac:dyDescent="0.25">
      <c r="S4483" s="11"/>
    </row>
    <row r="4484" spans="19:19" x14ac:dyDescent="0.25">
      <c r="S4484" s="11"/>
    </row>
    <row r="4485" spans="19:19" x14ac:dyDescent="0.25">
      <c r="S4485" s="11"/>
    </row>
    <row r="4486" spans="19:19" x14ac:dyDescent="0.25">
      <c r="S4486" s="11"/>
    </row>
    <row r="4487" spans="19:19" x14ac:dyDescent="0.25">
      <c r="S4487" s="11"/>
    </row>
    <row r="4488" spans="19:19" x14ac:dyDescent="0.25">
      <c r="S4488" s="11"/>
    </row>
    <row r="4489" spans="19:19" x14ac:dyDescent="0.25">
      <c r="S4489" s="11"/>
    </row>
    <row r="4490" spans="19:19" x14ac:dyDescent="0.25">
      <c r="S4490" s="11"/>
    </row>
    <row r="4491" spans="19:19" x14ac:dyDescent="0.25">
      <c r="S4491" s="11"/>
    </row>
    <row r="4492" spans="19:19" x14ac:dyDescent="0.25">
      <c r="S4492" s="11"/>
    </row>
    <row r="4493" spans="19:19" x14ac:dyDescent="0.25">
      <c r="S4493" s="11"/>
    </row>
    <row r="4494" spans="19:19" x14ac:dyDescent="0.25">
      <c r="S4494" s="11"/>
    </row>
    <row r="4495" spans="19:19" x14ac:dyDescent="0.25">
      <c r="S4495" s="11"/>
    </row>
    <row r="4496" spans="19:19" x14ac:dyDescent="0.25">
      <c r="S4496" s="11"/>
    </row>
    <row r="4497" spans="19:19" x14ac:dyDescent="0.25">
      <c r="S4497" s="11"/>
    </row>
    <row r="4498" spans="19:19" x14ac:dyDescent="0.25">
      <c r="S4498" s="11"/>
    </row>
    <row r="4499" spans="19:19" x14ac:dyDescent="0.25">
      <c r="S4499" s="11"/>
    </row>
    <row r="4500" spans="19:19" x14ac:dyDescent="0.25">
      <c r="S4500" s="11"/>
    </row>
    <row r="4501" spans="19:19" x14ac:dyDescent="0.25">
      <c r="S4501" s="11"/>
    </row>
    <row r="4502" spans="19:19" x14ac:dyDescent="0.25">
      <c r="S4502" s="11"/>
    </row>
    <row r="4503" spans="19:19" x14ac:dyDescent="0.25">
      <c r="S4503" s="11"/>
    </row>
    <row r="4504" spans="19:19" x14ac:dyDescent="0.25">
      <c r="S4504" s="11"/>
    </row>
    <row r="4505" spans="19:19" x14ac:dyDescent="0.25">
      <c r="S4505" s="11"/>
    </row>
    <row r="4506" spans="19:19" x14ac:dyDescent="0.25">
      <c r="S4506" s="11"/>
    </row>
    <row r="4507" spans="19:19" x14ac:dyDescent="0.25">
      <c r="S4507" s="11"/>
    </row>
    <row r="4508" spans="19:19" x14ac:dyDescent="0.25">
      <c r="S4508" s="11"/>
    </row>
    <row r="4509" spans="19:19" x14ac:dyDescent="0.25">
      <c r="S4509" s="11"/>
    </row>
    <row r="4510" spans="19:19" x14ac:dyDescent="0.25">
      <c r="S4510" s="11"/>
    </row>
    <row r="4511" spans="19:19" x14ac:dyDescent="0.25">
      <c r="S4511" s="11"/>
    </row>
    <row r="4512" spans="19:19" x14ac:dyDescent="0.25">
      <c r="S4512" s="11"/>
    </row>
    <row r="4513" spans="19:19" x14ac:dyDescent="0.25">
      <c r="S4513" s="11"/>
    </row>
    <row r="4514" spans="19:19" x14ac:dyDescent="0.25">
      <c r="S4514" s="11"/>
    </row>
    <row r="4515" spans="19:19" x14ac:dyDescent="0.25">
      <c r="S4515" s="11"/>
    </row>
    <row r="4516" spans="19:19" x14ac:dyDescent="0.25">
      <c r="S4516" s="11"/>
    </row>
    <row r="4517" spans="19:19" x14ac:dyDescent="0.25">
      <c r="S4517" s="11"/>
    </row>
    <row r="4518" spans="19:19" x14ac:dyDescent="0.25">
      <c r="S4518" s="11"/>
    </row>
    <row r="4519" spans="19:19" x14ac:dyDescent="0.25">
      <c r="S4519" s="11"/>
    </row>
    <row r="4520" spans="19:19" x14ac:dyDescent="0.25">
      <c r="S4520" s="11"/>
    </row>
    <row r="4521" spans="19:19" x14ac:dyDescent="0.25">
      <c r="S4521" s="11"/>
    </row>
    <row r="4522" spans="19:19" x14ac:dyDescent="0.25">
      <c r="S4522" s="11"/>
    </row>
    <row r="4523" spans="19:19" x14ac:dyDescent="0.25">
      <c r="S4523" s="11"/>
    </row>
    <row r="4524" spans="19:19" x14ac:dyDescent="0.25">
      <c r="S4524" s="11"/>
    </row>
    <row r="4525" spans="19:19" x14ac:dyDescent="0.25">
      <c r="S4525" s="11"/>
    </row>
    <row r="4526" spans="19:19" x14ac:dyDescent="0.25">
      <c r="S4526" s="11"/>
    </row>
    <row r="4527" spans="19:19" x14ac:dyDescent="0.25">
      <c r="S4527" s="11"/>
    </row>
    <row r="4528" spans="19:19" x14ac:dyDescent="0.25">
      <c r="S4528" s="11"/>
    </row>
    <row r="4529" spans="19:19" x14ac:dyDescent="0.25">
      <c r="S4529" s="11"/>
    </row>
    <row r="4530" spans="19:19" x14ac:dyDescent="0.25">
      <c r="S4530" s="11"/>
    </row>
    <row r="4531" spans="19:19" x14ac:dyDescent="0.25">
      <c r="S4531" s="11"/>
    </row>
    <row r="4532" spans="19:19" x14ac:dyDescent="0.25">
      <c r="S4532" s="11"/>
    </row>
    <row r="4533" spans="19:19" x14ac:dyDescent="0.25">
      <c r="S4533" s="11"/>
    </row>
    <row r="4534" spans="19:19" x14ac:dyDescent="0.25">
      <c r="S4534" s="11"/>
    </row>
    <row r="4535" spans="19:19" x14ac:dyDescent="0.25">
      <c r="S4535" s="11"/>
    </row>
    <row r="4536" spans="19:19" x14ac:dyDescent="0.25">
      <c r="S4536" s="11"/>
    </row>
    <row r="4537" spans="19:19" x14ac:dyDescent="0.25">
      <c r="S4537" s="11"/>
    </row>
    <row r="4538" spans="19:19" x14ac:dyDescent="0.25">
      <c r="S4538" s="11"/>
    </row>
    <row r="4539" spans="19:19" x14ac:dyDescent="0.25">
      <c r="S4539" s="11"/>
    </row>
    <row r="4540" spans="19:19" x14ac:dyDescent="0.25">
      <c r="S4540" s="11"/>
    </row>
    <row r="4541" spans="19:19" x14ac:dyDescent="0.25">
      <c r="S4541" s="11"/>
    </row>
    <row r="4542" spans="19:19" x14ac:dyDescent="0.25">
      <c r="S4542" s="11"/>
    </row>
    <row r="4543" spans="19:19" x14ac:dyDescent="0.25">
      <c r="S4543" s="11"/>
    </row>
    <row r="4544" spans="19:19" x14ac:dyDescent="0.25">
      <c r="S4544" s="11"/>
    </row>
    <row r="4545" spans="19:19" x14ac:dyDescent="0.25">
      <c r="S4545" s="11"/>
    </row>
    <row r="4546" spans="19:19" x14ac:dyDescent="0.25">
      <c r="S4546" s="11"/>
    </row>
    <row r="4547" spans="19:19" x14ac:dyDescent="0.25">
      <c r="S4547" s="11"/>
    </row>
    <row r="4548" spans="19:19" x14ac:dyDescent="0.25">
      <c r="S4548" s="11"/>
    </row>
    <row r="4549" spans="19:19" x14ac:dyDescent="0.25">
      <c r="S4549" s="11"/>
    </row>
    <row r="4550" spans="19:19" x14ac:dyDescent="0.25">
      <c r="S4550" s="11"/>
    </row>
    <row r="4551" spans="19:19" x14ac:dyDescent="0.25">
      <c r="S4551" s="11"/>
    </row>
    <row r="4552" spans="19:19" x14ac:dyDescent="0.25">
      <c r="S4552" s="11"/>
    </row>
    <row r="4553" spans="19:19" x14ac:dyDescent="0.25">
      <c r="S4553" s="11"/>
    </row>
    <row r="4554" spans="19:19" x14ac:dyDescent="0.25">
      <c r="S4554" s="11"/>
    </row>
    <row r="4555" spans="19:19" x14ac:dyDescent="0.25">
      <c r="S4555" s="11"/>
    </row>
    <row r="4556" spans="19:19" x14ac:dyDescent="0.25">
      <c r="S4556" s="11"/>
    </row>
    <row r="4557" spans="19:19" x14ac:dyDescent="0.25">
      <c r="S4557" s="11"/>
    </row>
    <row r="4558" spans="19:19" x14ac:dyDescent="0.25">
      <c r="S4558" s="11"/>
    </row>
    <row r="4559" spans="19:19" x14ac:dyDescent="0.25">
      <c r="S4559" s="11"/>
    </row>
    <row r="4560" spans="19:19" x14ac:dyDescent="0.25">
      <c r="S4560" s="11"/>
    </row>
    <row r="4561" spans="19:19" x14ac:dyDescent="0.25">
      <c r="S4561" s="11"/>
    </row>
    <row r="4562" spans="19:19" x14ac:dyDescent="0.25">
      <c r="S4562" s="11"/>
    </row>
    <row r="4563" spans="19:19" x14ac:dyDescent="0.25">
      <c r="S4563" s="11"/>
    </row>
    <row r="4564" spans="19:19" x14ac:dyDescent="0.25">
      <c r="S4564" s="11"/>
    </row>
    <row r="4565" spans="19:19" x14ac:dyDescent="0.25">
      <c r="S4565" s="11"/>
    </row>
    <row r="4566" spans="19:19" x14ac:dyDescent="0.25">
      <c r="S4566" s="11"/>
    </row>
    <row r="4567" spans="19:19" x14ac:dyDescent="0.25">
      <c r="S4567" s="11"/>
    </row>
    <row r="4568" spans="19:19" x14ac:dyDescent="0.25">
      <c r="S4568" s="11"/>
    </row>
    <row r="4569" spans="19:19" x14ac:dyDescent="0.25">
      <c r="S4569" s="11"/>
    </row>
    <row r="4570" spans="19:19" x14ac:dyDescent="0.25">
      <c r="S4570" s="11"/>
    </row>
    <row r="4571" spans="19:19" x14ac:dyDescent="0.25">
      <c r="S4571" s="11"/>
    </row>
    <row r="4572" spans="19:19" x14ac:dyDescent="0.25">
      <c r="S4572" s="11"/>
    </row>
    <row r="4573" spans="19:19" x14ac:dyDescent="0.25">
      <c r="S4573" s="11"/>
    </row>
    <row r="4574" spans="19:19" x14ac:dyDescent="0.25">
      <c r="S4574" s="11"/>
    </row>
    <row r="4575" spans="19:19" x14ac:dyDescent="0.25">
      <c r="S4575" s="11"/>
    </row>
    <row r="4576" spans="19:19" x14ac:dyDescent="0.25">
      <c r="S4576" s="11"/>
    </row>
    <row r="4577" spans="19:19" x14ac:dyDescent="0.25">
      <c r="S4577" s="11"/>
    </row>
    <row r="4578" spans="19:19" x14ac:dyDescent="0.25">
      <c r="S4578" s="11"/>
    </row>
    <row r="4579" spans="19:19" x14ac:dyDescent="0.25">
      <c r="S4579" s="11"/>
    </row>
    <row r="4580" spans="19:19" x14ac:dyDescent="0.25">
      <c r="S4580" s="11"/>
    </row>
    <row r="4581" spans="19:19" x14ac:dyDescent="0.25">
      <c r="S4581" s="11"/>
    </row>
    <row r="4582" spans="19:19" x14ac:dyDescent="0.25">
      <c r="S4582" s="11"/>
    </row>
    <row r="4583" spans="19:19" x14ac:dyDescent="0.25">
      <c r="S4583" s="11"/>
    </row>
    <row r="4584" spans="19:19" x14ac:dyDescent="0.25">
      <c r="S4584" s="11"/>
    </row>
    <row r="4585" spans="19:19" x14ac:dyDescent="0.25">
      <c r="S4585" s="11"/>
    </row>
    <row r="4586" spans="19:19" x14ac:dyDescent="0.25">
      <c r="S4586" s="11"/>
    </row>
    <row r="4587" spans="19:19" x14ac:dyDescent="0.25">
      <c r="S4587" s="11"/>
    </row>
    <row r="4588" spans="19:19" x14ac:dyDescent="0.25">
      <c r="S4588" s="11"/>
    </row>
    <row r="4589" spans="19:19" x14ac:dyDescent="0.25">
      <c r="S4589" s="11"/>
    </row>
    <row r="4590" spans="19:19" x14ac:dyDescent="0.25">
      <c r="S4590" s="11"/>
    </row>
    <row r="4591" spans="19:19" x14ac:dyDescent="0.25">
      <c r="S4591" s="11"/>
    </row>
    <row r="4592" spans="19:19" x14ac:dyDescent="0.25">
      <c r="S4592" s="11"/>
    </row>
    <row r="4593" spans="19:19" x14ac:dyDescent="0.25">
      <c r="S4593" s="11"/>
    </row>
    <row r="4594" spans="19:19" x14ac:dyDescent="0.25">
      <c r="S4594" s="11"/>
    </row>
    <row r="4595" spans="19:19" x14ac:dyDescent="0.25">
      <c r="S4595" s="11"/>
    </row>
    <row r="4596" spans="19:19" x14ac:dyDescent="0.25">
      <c r="S4596" s="11"/>
    </row>
    <row r="4597" spans="19:19" x14ac:dyDescent="0.25">
      <c r="S4597" s="11"/>
    </row>
    <row r="4598" spans="19:19" x14ac:dyDescent="0.25">
      <c r="S4598" s="11"/>
    </row>
    <row r="4599" spans="19:19" x14ac:dyDescent="0.25">
      <c r="S4599" s="11"/>
    </row>
    <row r="4600" spans="19:19" x14ac:dyDescent="0.25">
      <c r="S4600" s="11"/>
    </row>
    <row r="4601" spans="19:19" x14ac:dyDescent="0.25">
      <c r="S4601" s="11"/>
    </row>
    <row r="4602" spans="19:19" x14ac:dyDescent="0.25">
      <c r="S4602" s="11"/>
    </row>
    <row r="4603" spans="19:19" x14ac:dyDescent="0.25">
      <c r="S4603" s="11"/>
    </row>
    <row r="4604" spans="19:19" x14ac:dyDescent="0.25">
      <c r="S4604" s="11"/>
    </row>
    <row r="4605" spans="19:19" x14ac:dyDescent="0.25">
      <c r="S4605" s="11"/>
    </row>
    <row r="4606" spans="19:19" x14ac:dyDescent="0.25">
      <c r="S4606" s="11"/>
    </row>
    <row r="4607" spans="19:19" x14ac:dyDescent="0.25">
      <c r="S4607" s="11"/>
    </row>
    <row r="4608" spans="19:19" x14ac:dyDescent="0.25">
      <c r="S4608" s="11"/>
    </row>
    <row r="4609" spans="19:19" x14ac:dyDescent="0.25">
      <c r="S4609" s="11"/>
    </row>
    <row r="4610" spans="19:19" x14ac:dyDescent="0.25">
      <c r="S4610" s="11"/>
    </row>
    <row r="4611" spans="19:19" x14ac:dyDescent="0.25">
      <c r="S4611" s="11"/>
    </row>
    <row r="4612" spans="19:19" x14ac:dyDescent="0.25">
      <c r="S4612" s="11"/>
    </row>
    <row r="4613" spans="19:19" x14ac:dyDescent="0.25">
      <c r="S4613" s="11"/>
    </row>
    <row r="4614" spans="19:19" x14ac:dyDescent="0.25">
      <c r="S4614" s="11"/>
    </row>
    <row r="4615" spans="19:19" x14ac:dyDescent="0.25">
      <c r="S4615" s="11"/>
    </row>
    <row r="4616" spans="19:19" x14ac:dyDescent="0.25">
      <c r="S4616" s="11"/>
    </row>
    <row r="4617" spans="19:19" x14ac:dyDescent="0.25">
      <c r="S4617" s="11"/>
    </row>
    <row r="4618" spans="19:19" x14ac:dyDescent="0.25">
      <c r="S4618" s="11"/>
    </row>
    <row r="4619" spans="19:19" x14ac:dyDescent="0.25">
      <c r="S4619" s="11"/>
    </row>
    <row r="4620" spans="19:19" x14ac:dyDescent="0.25">
      <c r="S4620" s="11"/>
    </row>
    <row r="4621" spans="19:19" x14ac:dyDescent="0.25">
      <c r="S4621" s="11"/>
    </row>
    <row r="4622" spans="19:19" x14ac:dyDescent="0.25">
      <c r="S4622" s="11"/>
    </row>
    <row r="4623" spans="19:19" x14ac:dyDescent="0.25">
      <c r="S4623" s="11"/>
    </row>
    <row r="4624" spans="19:19" x14ac:dyDescent="0.25">
      <c r="S4624" s="11"/>
    </row>
    <row r="4625" spans="19:19" x14ac:dyDescent="0.25">
      <c r="S4625" s="11"/>
    </row>
    <row r="4626" spans="19:19" x14ac:dyDescent="0.25">
      <c r="S4626" s="11"/>
    </row>
    <row r="4627" spans="19:19" x14ac:dyDescent="0.25">
      <c r="S4627" s="11"/>
    </row>
    <row r="4628" spans="19:19" x14ac:dyDescent="0.25">
      <c r="S4628" s="11"/>
    </row>
    <row r="4629" spans="19:19" x14ac:dyDescent="0.25">
      <c r="S4629" s="11"/>
    </row>
    <row r="4630" spans="19:19" x14ac:dyDescent="0.25">
      <c r="S4630" s="11"/>
    </row>
    <row r="4631" spans="19:19" x14ac:dyDescent="0.25">
      <c r="S4631" s="11"/>
    </row>
    <row r="4632" spans="19:19" x14ac:dyDescent="0.25">
      <c r="S4632" s="11"/>
    </row>
    <row r="4633" spans="19:19" x14ac:dyDescent="0.25">
      <c r="S4633" s="11"/>
    </row>
    <row r="4634" spans="19:19" x14ac:dyDescent="0.25">
      <c r="S4634" s="11"/>
    </row>
    <row r="4635" spans="19:19" x14ac:dyDescent="0.25">
      <c r="S4635" s="11"/>
    </row>
    <row r="4636" spans="19:19" x14ac:dyDescent="0.25">
      <c r="S4636" s="11"/>
    </row>
    <row r="4637" spans="19:19" x14ac:dyDescent="0.25">
      <c r="S4637" s="11"/>
    </row>
    <row r="4638" spans="19:19" x14ac:dyDescent="0.25">
      <c r="S4638" s="11"/>
    </row>
    <row r="4639" spans="19:19" x14ac:dyDescent="0.25">
      <c r="S4639" s="11"/>
    </row>
    <row r="4640" spans="19:19" x14ac:dyDescent="0.25">
      <c r="S4640" s="11"/>
    </row>
    <row r="4641" spans="19:19" x14ac:dyDescent="0.25">
      <c r="S4641" s="11"/>
    </row>
    <row r="4642" spans="19:19" x14ac:dyDescent="0.25">
      <c r="S4642" s="11"/>
    </row>
    <row r="4643" spans="19:19" x14ac:dyDescent="0.25">
      <c r="S4643" s="11"/>
    </row>
    <row r="4644" spans="19:19" x14ac:dyDescent="0.25">
      <c r="S4644" s="11"/>
    </row>
    <row r="4645" spans="19:19" x14ac:dyDescent="0.25">
      <c r="S4645" s="11"/>
    </row>
    <row r="4646" spans="19:19" x14ac:dyDescent="0.25">
      <c r="S4646" s="11"/>
    </row>
    <row r="4647" spans="19:19" x14ac:dyDescent="0.25">
      <c r="S4647" s="11"/>
    </row>
    <row r="4648" spans="19:19" x14ac:dyDescent="0.25">
      <c r="S4648" s="11"/>
    </row>
    <row r="4649" spans="19:19" x14ac:dyDescent="0.25">
      <c r="S4649" s="11"/>
    </row>
    <row r="4650" spans="19:19" x14ac:dyDescent="0.25">
      <c r="S4650" s="11"/>
    </row>
    <row r="4651" spans="19:19" x14ac:dyDescent="0.25">
      <c r="S4651" s="11"/>
    </row>
    <row r="4652" spans="19:19" x14ac:dyDescent="0.25">
      <c r="S4652" s="11"/>
    </row>
    <row r="4653" spans="19:19" x14ac:dyDescent="0.25">
      <c r="S4653" s="11"/>
    </row>
    <row r="4654" spans="19:19" x14ac:dyDescent="0.25">
      <c r="S4654" s="11"/>
    </row>
    <row r="4655" spans="19:19" x14ac:dyDescent="0.25">
      <c r="S4655" s="11"/>
    </row>
    <row r="4656" spans="19:19" x14ac:dyDescent="0.25">
      <c r="S4656" s="11"/>
    </row>
    <row r="4657" spans="19:19" x14ac:dyDescent="0.25">
      <c r="S4657" s="11"/>
    </row>
    <row r="4658" spans="19:19" x14ac:dyDescent="0.25">
      <c r="S4658" s="11"/>
    </row>
    <row r="4659" spans="19:19" x14ac:dyDescent="0.25">
      <c r="S4659" s="11"/>
    </row>
    <row r="4660" spans="19:19" x14ac:dyDescent="0.25">
      <c r="S4660" s="11"/>
    </row>
    <row r="4661" spans="19:19" x14ac:dyDescent="0.25">
      <c r="S4661" s="11"/>
    </row>
    <row r="4662" spans="19:19" x14ac:dyDescent="0.25">
      <c r="S4662" s="11"/>
    </row>
    <row r="4663" spans="19:19" x14ac:dyDescent="0.25">
      <c r="S4663" s="11"/>
    </row>
    <row r="4664" spans="19:19" x14ac:dyDescent="0.25">
      <c r="S4664" s="11"/>
    </row>
    <row r="4665" spans="19:19" x14ac:dyDescent="0.25">
      <c r="S4665" s="11"/>
    </row>
    <row r="4666" spans="19:19" x14ac:dyDescent="0.25">
      <c r="S4666" s="11"/>
    </row>
    <row r="4667" spans="19:19" x14ac:dyDescent="0.25">
      <c r="S4667" s="11"/>
    </row>
    <row r="4668" spans="19:19" x14ac:dyDescent="0.25">
      <c r="S4668" s="11"/>
    </row>
    <row r="4669" spans="19:19" x14ac:dyDescent="0.25">
      <c r="S4669" s="11"/>
    </row>
    <row r="4670" spans="19:19" x14ac:dyDescent="0.25">
      <c r="S4670" s="11"/>
    </row>
    <row r="4671" spans="19:19" x14ac:dyDescent="0.25">
      <c r="S4671" s="11"/>
    </row>
    <row r="4672" spans="19:19" x14ac:dyDescent="0.25">
      <c r="S4672" s="11"/>
    </row>
    <row r="4673" spans="19:19" x14ac:dyDescent="0.25">
      <c r="S4673" s="11"/>
    </row>
    <row r="4674" spans="19:19" x14ac:dyDescent="0.25">
      <c r="S4674" s="11"/>
    </row>
    <row r="4675" spans="19:19" x14ac:dyDescent="0.25">
      <c r="S4675" s="11"/>
    </row>
    <row r="4676" spans="19:19" x14ac:dyDescent="0.25">
      <c r="S4676" s="11"/>
    </row>
    <row r="4677" spans="19:19" x14ac:dyDescent="0.25">
      <c r="S4677" s="11"/>
    </row>
    <row r="4678" spans="19:19" x14ac:dyDescent="0.25">
      <c r="S4678" s="11"/>
    </row>
    <row r="4679" spans="19:19" x14ac:dyDescent="0.25">
      <c r="S4679" s="11"/>
    </row>
    <row r="4680" spans="19:19" x14ac:dyDescent="0.25">
      <c r="S4680" s="11"/>
    </row>
    <row r="4681" spans="19:19" x14ac:dyDescent="0.25">
      <c r="S4681" s="11"/>
    </row>
    <row r="4682" spans="19:19" x14ac:dyDescent="0.25">
      <c r="S4682" s="11"/>
    </row>
    <row r="4683" spans="19:19" x14ac:dyDescent="0.25">
      <c r="S4683" s="11"/>
    </row>
    <row r="4684" spans="19:19" x14ac:dyDescent="0.25">
      <c r="S4684" s="11"/>
    </row>
    <row r="4685" spans="19:19" x14ac:dyDescent="0.25">
      <c r="S4685" s="11"/>
    </row>
    <row r="4686" spans="19:19" x14ac:dyDescent="0.25">
      <c r="S4686" s="11"/>
    </row>
    <row r="4687" spans="19:19" x14ac:dyDescent="0.25">
      <c r="S4687" s="11"/>
    </row>
    <row r="4688" spans="19:19" x14ac:dyDescent="0.25">
      <c r="S4688" s="11"/>
    </row>
    <row r="4689" spans="19:19" x14ac:dyDescent="0.25">
      <c r="S4689" s="11"/>
    </row>
    <row r="4690" spans="19:19" x14ac:dyDescent="0.25">
      <c r="S4690" s="11"/>
    </row>
    <row r="4691" spans="19:19" x14ac:dyDescent="0.25">
      <c r="S4691" s="11"/>
    </row>
    <row r="4692" spans="19:19" x14ac:dyDescent="0.25">
      <c r="S4692" s="11"/>
    </row>
    <row r="4693" spans="19:19" x14ac:dyDescent="0.25">
      <c r="S4693" s="11"/>
    </row>
    <row r="4694" spans="19:19" x14ac:dyDescent="0.25">
      <c r="S4694" s="11"/>
    </row>
    <row r="4695" spans="19:19" x14ac:dyDescent="0.25">
      <c r="S4695" s="11"/>
    </row>
    <row r="4696" spans="19:19" x14ac:dyDescent="0.25">
      <c r="S4696" s="11"/>
    </row>
    <row r="4697" spans="19:19" x14ac:dyDescent="0.25">
      <c r="S4697" s="11"/>
    </row>
    <row r="4698" spans="19:19" x14ac:dyDescent="0.25">
      <c r="S4698" s="11"/>
    </row>
    <row r="4699" spans="19:19" x14ac:dyDescent="0.25">
      <c r="S4699" s="11"/>
    </row>
    <row r="4700" spans="19:19" x14ac:dyDescent="0.25">
      <c r="S4700" s="11"/>
    </row>
    <row r="4701" spans="19:19" x14ac:dyDescent="0.25">
      <c r="S4701" s="11"/>
    </row>
    <row r="4702" spans="19:19" x14ac:dyDescent="0.25">
      <c r="S4702" s="11"/>
    </row>
    <row r="4703" spans="19:19" x14ac:dyDescent="0.25">
      <c r="S4703" s="11"/>
    </row>
    <row r="4704" spans="19:19" x14ac:dyDescent="0.25">
      <c r="S4704" s="11"/>
    </row>
    <row r="4705" spans="19:19" x14ac:dyDescent="0.25">
      <c r="S4705" s="11"/>
    </row>
    <row r="4706" spans="19:19" x14ac:dyDescent="0.25">
      <c r="S4706" s="11"/>
    </row>
    <row r="4707" spans="19:19" x14ac:dyDescent="0.25">
      <c r="S4707" s="11"/>
    </row>
    <row r="4708" spans="19:19" x14ac:dyDescent="0.25">
      <c r="S4708" s="11"/>
    </row>
    <row r="4709" spans="19:19" x14ac:dyDescent="0.25">
      <c r="S4709" s="11"/>
    </row>
    <row r="4710" spans="19:19" x14ac:dyDescent="0.25">
      <c r="S4710" s="11"/>
    </row>
    <row r="4711" spans="19:19" x14ac:dyDescent="0.25">
      <c r="S4711" s="11"/>
    </row>
    <row r="4712" spans="19:19" x14ac:dyDescent="0.25">
      <c r="S4712" s="11"/>
    </row>
    <row r="4713" spans="19:19" x14ac:dyDescent="0.25">
      <c r="S4713" s="11"/>
    </row>
    <row r="4714" spans="19:19" x14ac:dyDescent="0.25">
      <c r="S4714" s="11"/>
    </row>
    <row r="4715" spans="19:19" x14ac:dyDescent="0.25">
      <c r="S4715" s="11"/>
    </row>
    <row r="4716" spans="19:19" x14ac:dyDescent="0.25">
      <c r="S4716" s="11"/>
    </row>
    <row r="4717" spans="19:19" x14ac:dyDescent="0.25">
      <c r="S4717" s="11"/>
    </row>
    <row r="4718" spans="19:19" x14ac:dyDescent="0.25">
      <c r="S4718" s="11"/>
    </row>
    <row r="4719" spans="19:19" x14ac:dyDescent="0.25">
      <c r="S4719" s="11"/>
    </row>
    <row r="4720" spans="19:19" x14ac:dyDescent="0.25">
      <c r="S4720" s="11"/>
    </row>
    <row r="4721" spans="19:19" x14ac:dyDescent="0.25">
      <c r="S4721" s="11"/>
    </row>
    <row r="4722" spans="19:19" x14ac:dyDescent="0.25">
      <c r="S4722" s="11"/>
    </row>
    <row r="4723" spans="19:19" x14ac:dyDescent="0.25">
      <c r="S4723" s="11"/>
    </row>
    <row r="4724" spans="19:19" x14ac:dyDescent="0.25">
      <c r="S4724" s="11"/>
    </row>
    <row r="4725" spans="19:19" x14ac:dyDescent="0.25">
      <c r="S4725" s="11"/>
    </row>
    <row r="4726" spans="19:19" x14ac:dyDescent="0.25">
      <c r="S4726" s="11"/>
    </row>
    <row r="4727" spans="19:19" x14ac:dyDescent="0.25">
      <c r="S4727" s="11"/>
    </row>
    <row r="4728" spans="19:19" x14ac:dyDescent="0.25">
      <c r="S4728" s="11"/>
    </row>
    <row r="4729" spans="19:19" x14ac:dyDescent="0.25">
      <c r="S4729" s="11"/>
    </row>
    <row r="4730" spans="19:19" x14ac:dyDescent="0.25">
      <c r="S4730" s="11"/>
    </row>
    <row r="4731" spans="19:19" x14ac:dyDescent="0.25">
      <c r="S4731" s="11"/>
    </row>
    <row r="4732" spans="19:19" x14ac:dyDescent="0.25">
      <c r="S4732" s="11"/>
    </row>
    <row r="4733" spans="19:19" x14ac:dyDescent="0.25">
      <c r="S4733" s="11"/>
    </row>
    <row r="4734" spans="19:19" x14ac:dyDescent="0.25">
      <c r="S4734" s="11"/>
    </row>
    <row r="4735" spans="19:19" x14ac:dyDescent="0.25">
      <c r="S4735" s="11"/>
    </row>
    <row r="4736" spans="19:19" x14ac:dyDescent="0.25">
      <c r="S4736" s="11"/>
    </row>
    <row r="4737" spans="19:19" x14ac:dyDescent="0.25">
      <c r="S4737" s="11"/>
    </row>
    <row r="4738" spans="19:19" x14ac:dyDescent="0.25">
      <c r="S4738" s="11"/>
    </row>
    <row r="4739" spans="19:19" x14ac:dyDescent="0.25">
      <c r="S4739" s="11"/>
    </row>
    <row r="4740" spans="19:19" x14ac:dyDescent="0.25">
      <c r="S4740" s="11"/>
    </row>
    <row r="4741" spans="19:19" x14ac:dyDescent="0.25">
      <c r="S4741" s="11"/>
    </row>
    <row r="4742" spans="19:19" x14ac:dyDescent="0.25">
      <c r="S4742" s="11"/>
    </row>
    <row r="4743" spans="19:19" x14ac:dyDescent="0.25">
      <c r="S4743" s="11"/>
    </row>
    <row r="4744" spans="19:19" x14ac:dyDescent="0.25">
      <c r="S4744" s="11"/>
    </row>
    <row r="4745" spans="19:19" x14ac:dyDescent="0.25">
      <c r="S4745" s="11"/>
    </row>
    <row r="4746" spans="19:19" x14ac:dyDescent="0.25">
      <c r="S4746" s="11"/>
    </row>
    <row r="4747" spans="19:19" x14ac:dyDescent="0.25">
      <c r="S4747" s="11"/>
    </row>
    <row r="4748" spans="19:19" x14ac:dyDescent="0.25">
      <c r="S4748" s="11"/>
    </row>
    <row r="4749" spans="19:19" x14ac:dyDescent="0.25">
      <c r="S4749" s="11"/>
    </row>
    <row r="4750" spans="19:19" x14ac:dyDescent="0.25">
      <c r="S4750" s="11"/>
    </row>
    <row r="4751" spans="19:19" x14ac:dyDescent="0.25">
      <c r="S4751" s="11"/>
    </row>
    <row r="4752" spans="19:19" x14ac:dyDescent="0.25">
      <c r="S4752" s="11"/>
    </row>
    <row r="4753" spans="19:19" x14ac:dyDescent="0.25">
      <c r="S4753" s="11"/>
    </row>
    <row r="4754" spans="19:19" x14ac:dyDescent="0.25">
      <c r="S4754" s="11"/>
    </row>
    <row r="4755" spans="19:19" x14ac:dyDescent="0.25">
      <c r="S4755" s="11"/>
    </row>
    <row r="4756" spans="19:19" x14ac:dyDescent="0.25">
      <c r="S4756" s="11"/>
    </row>
    <row r="4757" spans="19:19" x14ac:dyDescent="0.25">
      <c r="S4757" s="11"/>
    </row>
    <row r="4758" spans="19:19" x14ac:dyDescent="0.25">
      <c r="S4758" s="11"/>
    </row>
    <row r="4759" spans="19:19" x14ac:dyDescent="0.25">
      <c r="S4759" s="11"/>
    </row>
    <row r="4760" spans="19:19" x14ac:dyDescent="0.25">
      <c r="S4760" s="11"/>
    </row>
    <row r="4761" spans="19:19" x14ac:dyDescent="0.25">
      <c r="S4761" s="11"/>
    </row>
    <row r="4762" spans="19:19" x14ac:dyDescent="0.25">
      <c r="S4762" s="11"/>
    </row>
    <row r="4763" spans="19:19" x14ac:dyDescent="0.25">
      <c r="S4763" s="11"/>
    </row>
    <row r="4764" spans="19:19" x14ac:dyDescent="0.25">
      <c r="S4764" s="11"/>
    </row>
    <row r="4765" spans="19:19" x14ac:dyDescent="0.25">
      <c r="S4765" s="11"/>
    </row>
    <row r="4766" spans="19:19" x14ac:dyDescent="0.25">
      <c r="S4766" s="11"/>
    </row>
    <row r="4767" spans="19:19" x14ac:dyDescent="0.25">
      <c r="S4767" s="11"/>
    </row>
    <row r="4768" spans="19:19" x14ac:dyDescent="0.25">
      <c r="S4768" s="11"/>
    </row>
    <row r="4769" spans="19:19" x14ac:dyDescent="0.25">
      <c r="S4769" s="11"/>
    </row>
    <row r="4770" spans="19:19" x14ac:dyDescent="0.25">
      <c r="S4770" s="11"/>
    </row>
    <row r="4771" spans="19:19" x14ac:dyDescent="0.25">
      <c r="S4771" s="11"/>
    </row>
    <row r="4772" spans="19:19" x14ac:dyDescent="0.25">
      <c r="S4772" s="11"/>
    </row>
    <row r="4773" spans="19:19" x14ac:dyDescent="0.25">
      <c r="S4773" s="11"/>
    </row>
    <row r="4774" spans="19:19" x14ac:dyDescent="0.25">
      <c r="S4774" s="11"/>
    </row>
    <row r="4775" spans="19:19" x14ac:dyDescent="0.25">
      <c r="S4775" s="11"/>
    </row>
    <row r="4776" spans="19:19" x14ac:dyDescent="0.25">
      <c r="S4776" s="11"/>
    </row>
    <row r="4777" spans="19:19" x14ac:dyDescent="0.25">
      <c r="S4777" s="11"/>
    </row>
    <row r="4778" spans="19:19" x14ac:dyDescent="0.25">
      <c r="S4778" s="11"/>
    </row>
    <row r="4779" spans="19:19" x14ac:dyDescent="0.25">
      <c r="S4779" s="11"/>
    </row>
    <row r="4780" spans="19:19" x14ac:dyDescent="0.25">
      <c r="S4780" s="11"/>
    </row>
    <row r="4781" spans="19:19" x14ac:dyDescent="0.25">
      <c r="S4781" s="11"/>
    </row>
    <row r="4782" spans="19:19" x14ac:dyDescent="0.25">
      <c r="S4782" s="11"/>
    </row>
    <row r="4783" spans="19:19" x14ac:dyDescent="0.25">
      <c r="S4783" s="11"/>
    </row>
    <row r="4784" spans="19:19" x14ac:dyDescent="0.25">
      <c r="S4784" s="11"/>
    </row>
    <row r="4785" spans="19:19" x14ac:dyDescent="0.25">
      <c r="S4785" s="11"/>
    </row>
    <row r="4786" spans="19:19" x14ac:dyDescent="0.25">
      <c r="S4786" s="11"/>
    </row>
    <row r="4787" spans="19:19" x14ac:dyDescent="0.25">
      <c r="S4787" s="11"/>
    </row>
    <row r="4788" spans="19:19" x14ac:dyDescent="0.25">
      <c r="S4788" s="11"/>
    </row>
    <row r="4789" spans="19:19" x14ac:dyDescent="0.25">
      <c r="S4789" s="11"/>
    </row>
    <row r="4790" spans="19:19" x14ac:dyDescent="0.25">
      <c r="S4790" s="11"/>
    </row>
    <row r="4791" spans="19:19" x14ac:dyDescent="0.25">
      <c r="S4791" s="11"/>
    </row>
    <row r="4792" spans="19:19" x14ac:dyDescent="0.25">
      <c r="S4792" s="11"/>
    </row>
    <row r="4793" spans="19:19" x14ac:dyDescent="0.25">
      <c r="S4793" s="11"/>
    </row>
    <row r="4794" spans="19:19" x14ac:dyDescent="0.25">
      <c r="S4794" s="11"/>
    </row>
    <row r="4795" spans="19:19" x14ac:dyDescent="0.25">
      <c r="S4795" s="11"/>
    </row>
    <row r="4796" spans="19:19" x14ac:dyDescent="0.25">
      <c r="S4796" s="11"/>
    </row>
    <row r="4797" spans="19:19" x14ac:dyDescent="0.25">
      <c r="S4797" s="11"/>
    </row>
    <row r="4798" spans="19:19" x14ac:dyDescent="0.25">
      <c r="S4798" s="11"/>
    </row>
    <row r="4799" spans="19:19" x14ac:dyDescent="0.25">
      <c r="S4799" s="11"/>
    </row>
    <row r="4800" spans="19:19" x14ac:dyDescent="0.25">
      <c r="S4800" s="11"/>
    </row>
    <row r="4801" spans="19:19" x14ac:dyDescent="0.25">
      <c r="S4801" s="11"/>
    </row>
    <row r="4802" spans="19:19" x14ac:dyDescent="0.25">
      <c r="S4802" s="11"/>
    </row>
    <row r="4803" spans="19:19" x14ac:dyDescent="0.25">
      <c r="S4803" s="11"/>
    </row>
    <row r="4804" spans="19:19" x14ac:dyDescent="0.25">
      <c r="S4804" s="11"/>
    </row>
    <row r="4805" spans="19:19" x14ac:dyDescent="0.25">
      <c r="S4805" s="11"/>
    </row>
    <row r="4806" spans="19:19" x14ac:dyDescent="0.25">
      <c r="S4806" s="11"/>
    </row>
    <row r="4807" spans="19:19" x14ac:dyDescent="0.25">
      <c r="S4807" s="11"/>
    </row>
    <row r="4808" spans="19:19" x14ac:dyDescent="0.25">
      <c r="S4808" s="11"/>
    </row>
    <row r="4809" spans="19:19" x14ac:dyDescent="0.25">
      <c r="S4809" s="11"/>
    </row>
    <row r="4810" spans="19:19" x14ac:dyDescent="0.25">
      <c r="S4810" s="11"/>
    </row>
    <row r="4811" spans="19:19" x14ac:dyDescent="0.25">
      <c r="S4811" s="11"/>
    </row>
    <row r="4812" spans="19:19" x14ac:dyDescent="0.25">
      <c r="S4812" s="11"/>
    </row>
    <row r="4813" spans="19:19" x14ac:dyDescent="0.25">
      <c r="S4813" s="11"/>
    </row>
    <row r="4814" spans="19:19" x14ac:dyDescent="0.25">
      <c r="S4814" s="11"/>
    </row>
    <row r="4815" spans="19:19" x14ac:dyDescent="0.25">
      <c r="S4815" s="11"/>
    </row>
    <row r="4816" spans="19:19" x14ac:dyDescent="0.25">
      <c r="S4816" s="11"/>
    </row>
    <row r="4817" spans="19:19" x14ac:dyDescent="0.25">
      <c r="S4817" s="11"/>
    </row>
    <row r="4818" spans="19:19" x14ac:dyDescent="0.25">
      <c r="S4818" s="11"/>
    </row>
    <row r="4819" spans="19:19" x14ac:dyDescent="0.25">
      <c r="S4819" s="11"/>
    </row>
    <row r="4820" spans="19:19" x14ac:dyDescent="0.25">
      <c r="S4820" s="11"/>
    </row>
    <row r="4821" spans="19:19" x14ac:dyDescent="0.25">
      <c r="S4821" s="11"/>
    </row>
    <row r="4822" spans="19:19" x14ac:dyDescent="0.25">
      <c r="S4822" s="11"/>
    </row>
    <row r="4823" spans="19:19" x14ac:dyDescent="0.25">
      <c r="S4823" s="11"/>
    </row>
    <row r="4824" spans="19:19" x14ac:dyDescent="0.25">
      <c r="S4824" s="11"/>
    </row>
    <row r="4825" spans="19:19" x14ac:dyDescent="0.25">
      <c r="S4825" s="11"/>
    </row>
    <row r="4826" spans="19:19" x14ac:dyDescent="0.25">
      <c r="S4826" s="11"/>
    </row>
    <row r="4827" spans="19:19" x14ac:dyDescent="0.25">
      <c r="S4827" s="11"/>
    </row>
    <row r="4828" spans="19:19" x14ac:dyDescent="0.25">
      <c r="S4828" s="11"/>
    </row>
    <row r="4829" spans="19:19" x14ac:dyDescent="0.25">
      <c r="S4829" s="11"/>
    </row>
    <row r="4830" spans="19:19" x14ac:dyDescent="0.25">
      <c r="S4830" s="11"/>
    </row>
    <row r="4831" spans="19:19" x14ac:dyDescent="0.25">
      <c r="S4831" s="11"/>
    </row>
    <row r="4832" spans="19:19" x14ac:dyDescent="0.25">
      <c r="S4832" s="11"/>
    </row>
    <row r="4833" spans="19:19" x14ac:dyDescent="0.25">
      <c r="S4833" s="11"/>
    </row>
    <row r="4834" spans="19:19" x14ac:dyDescent="0.25">
      <c r="S4834" s="11"/>
    </row>
    <row r="4835" spans="19:19" x14ac:dyDescent="0.25">
      <c r="S4835" s="11"/>
    </row>
    <row r="4836" spans="19:19" x14ac:dyDescent="0.25">
      <c r="S4836" s="11"/>
    </row>
    <row r="4837" spans="19:19" x14ac:dyDescent="0.25">
      <c r="S4837" s="11"/>
    </row>
    <row r="4838" spans="19:19" x14ac:dyDescent="0.25">
      <c r="S4838" s="11"/>
    </row>
    <row r="4839" spans="19:19" x14ac:dyDescent="0.25">
      <c r="S4839" s="11"/>
    </row>
    <row r="4840" spans="19:19" x14ac:dyDescent="0.25">
      <c r="S4840" s="11"/>
    </row>
    <row r="4841" spans="19:19" x14ac:dyDescent="0.25">
      <c r="S4841" s="11"/>
    </row>
    <row r="4842" spans="19:19" x14ac:dyDescent="0.25">
      <c r="S4842" s="11"/>
    </row>
    <row r="4843" spans="19:19" x14ac:dyDescent="0.25">
      <c r="S4843" s="11"/>
    </row>
    <row r="4844" spans="19:19" x14ac:dyDescent="0.25">
      <c r="S4844" s="11"/>
    </row>
    <row r="4845" spans="19:19" x14ac:dyDescent="0.25">
      <c r="S4845" s="11"/>
    </row>
    <row r="4846" spans="19:19" x14ac:dyDescent="0.25">
      <c r="S4846" s="11"/>
    </row>
    <row r="4847" spans="19:19" x14ac:dyDescent="0.25">
      <c r="S4847" s="11"/>
    </row>
    <row r="4848" spans="19:19" x14ac:dyDescent="0.25">
      <c r="S4848" s="11"/>
    </row>
    <row r="4849" spans="19:19" x14ac:dyDescent="0.25">
      <c r="S4849" s="11"/>
    </row>
    <row r="4850" spans="19:19" x14ac:dyDescent="0.25">
      <c r="S4850" s="11"/>
    </row>
    <row r="4851" spans="19:19" x14ac:dyDescent="0.25">
      <c r="S4851" s="11"/>
    </row>
    <row r="4852" spans="19:19" x14ac:dyDescent="0.25">
      <c r="S4852" s="11"/>
    </row>
    <row r="4853" spans="19:19" x14ac:dyDescent="0.25">
      <c r="S4853" s="11"/>
    </row>
    <row r="4854" spans="19:19" x14ac:dyDescent="0.25">
      <c r="S4854" s="11"/>
    </row>
    <row r="4855" spans="19:19" x14ac:dyDescent="0.25">
      <c r="S4855" s="11"/>
    </row>
    <row r="4856" spans="19:19" x14ac:dyDescent="0.25">
      <c r="S4856" s="11"/>
    </row>
    <row r="4857" spans="19:19" x14ac:dyDescent="0.25">
      <c r="S4857" s="11"/>
    </row>
    <row r="4858" spans="19:19" x14ac:dyDescent="0.25">
      <c r="S4858" s="11"/>
    </row>
    <row r="4859" spans="19:19" x14ac:dyDescent="0.25">
      <c r="S4859" s="11"/>
    </row>
    <row r="4860" spans="19:19" x14ac:dyDescent="0.25">
      <c r="S4860" s="11"/>
    </row>
    <row r="4861" spans="19:19" x14ac:dyDescent="0.25">
      <c r="S4861" s="11"/>
    </row>
    <row r="4862" spans="19:19" x14ac:dyDescent="0.25">
      <c r="S4862" s="11"/>
    </row>
    <row r="4863" spans="19:19" x14ac:dyDescent="0.25">
      <c r="S4863" s="11"/>
    </row>
    <row r="4864" spans="19:19" x14ac:dyDescent="0.25">
      <c r="S4864" s="11"/>
    </row>
    <row r="4865" spans="19:19" x14ac:dyDescent="0.25">
      <c r="S4865" s="11"/>
    </row>
    <row r="4866" spans="19:19" x14ac:dyDescent="0.25">
      <c r="S4866" s="11"/>
    </row>
    <row r="4867" spans="19:19" x14ac:dyDescent="0.25">
      <c r="S4867" s="11"/>
    </row>
    <row r="4868" spans="19:19" x14ac:dyDescent="0.25">
      <c r="S4868" s="11"/>
    </row>
    <row r="4869" spans="19:19" x14ac:dyDescent="0.25">
      <c r="S4869" s="11"/>
    </row>
    <row r="4870" spans="19:19" x14ac:dyDescent="0.25">
      <c r="S4870" s="11"/>
    </row>
    <row r="4871" spans="19:19" x14ac:dyDescent="0.25">
      <c r="S4871" s="11"/>
    </row>
    <row r="4872" spans="19:19" x14ac:dyDescent="0.25">
      <c r="S4872" s="11"/>
    </row>
    <row r="4873" spans="19:19" x14ac:dyDescent="0.25">
      <c r="S4873" s="11"/>
    </row>
    <row r="4874" spans="19:19" x14ac:dyDescent="0.25">
      <c r="S4874" s="11"/>
    </row>
    <row r="4875" spans="19:19" x14ac:dyDescent="0.25">
      <c r="S4875" s="11"/>
    </row>
    <row r="4876" spans="19:19" x14ac:dyDescent="0.25">
      <c r="S4876" s="11"/>
    </row>
    <row r="4877" spans="19:19" x14ac:dyDescent="0.25">
      <c r="S4877" s="11"/>
    </row>
    <row r="4878" spans="19:19" x14ac:dyDescent="0.25">
      <c r="S4878" s="11"/>
    </row>
    <row r="4879" spans="19:19" x14ac:dyDescent="0.25">
      <c r="S4879" s="11"/>
    </row>
    <row r="4880" spans="19:19" x14ac:dyDescent="0.25">
      <c r="S4880" s="11"/>
    </row>
    <row r="4881" spans="19:19" x14ac:dyDescent="0.25">
      <c r="S4881" s="11"/>
    </row>
    <row r="4882" spans="19:19" x14ac:dyDescent="0.25">
      <c r="S4882" s="11"/>
    </row>
    <row r="4883" spans="19:19" x14ac:dyDescent="0.25">
      <c r="S4883" s="11"/>
    </row>
    <row r="4884" spans="19:19" x14ac:dyDescent="0.25">
      <c r="S4884" s="11"/>
    </row>
    <row r="4885" spans="19:19" x14ac:dyDescent="0.25">
      <c r="S4885" s="11"/>
    </row>
    <row r="4886" spans="19:19" x14ac:dyDescent="0.25">
      <c r="S4886" s="11"/>
    </row>
    <row r="4887" spans="19:19" x14ac:dyDescent="0.25">
      <c r="S4887" s="11"/>
    </row>
    <row r="4888" spans="19:19" x14ac:dyDescent="0.25">
      <c r="S4888" s="11"/>
    </row>
    <row r="4889" spans="19:19" x14ac:dyDescent="0.25">
      <c r="S4889" s="11"/>
    </row>
    <row r="4890" spans="19:19" x14ac:dyDescent="0.25">
      <c r="S4890" s="11"/>
    </row>
    <row r="4891" spans="19:19" x14ac:dyDescent="0.25">
      <c r="S4891" s="11"/>
    </row>
    <row r="4892" spans="19:19" x14ac:dyDescent="0.25">
      <c r="S4892" s="11"/>
    </row>
    <row r="4893" spans="19:19" x14ac:dyDescent="0.25">
      <c r="S4893" s="11"/>
    </row>
    <row r="4894" spans="19:19" x14ac:dyDescent="0.25">
      <c r="S4894" s="11"/>
    </row>
    <row r="4895" spans="19:19" x14ac:dyDescent="0.25">
      <c r="S4895" s="11"/>
    </row>
    <row r="4896" spans="19:19" x14ac:dyDescent="0.25">
      <c r="S4896" s="11"/>
    </row>
    <row r="4897" spans="19:19" x14ac:dyDescent="0.25">
      <c r="S4897" s="11"/>
    </row>
    <row r="4898" spans="19:19" x14ac:dyDescent="0.25">
      <c r="S4898" s="11"/>
    </row>
    <row r="4899" spans="19:19" x14ac:dyDescent="0.25">
      <c r="S4899" s="11"/>
    </row>
    <row r="4900" spans="19:19" x14ac:dyDescent="0.25">
      <c r="S4900" s="11"/>
    </row>
    <row r="4901" spans="19:19" x14ac:dyDescent="0.25">
      <c r="S4901" s="11"/>
    </row>
    <row r="4902" spans="19:19" x14ac:dyDescent="0.25">
      <c r="S4902" s="11"/>
    </row>
    <row r="4903" spans="19:19" x14ac:dyDescent="0.25">
      <c r="S4903" s="11"/>
    </row>
    <row r="4904" spans="19:19" x14ac:dyDescent="0.25">
      <c r="S4904" s="11"/>
    </row>
    <row r="4905" spans="19:19" x14ac:dyDescent="0.25">
      <c r="S4905" s="11"/>
    </row>
    <row r="4906" spans="19:19" x14ac:dyDescent="0.25">
      <c r="S4906" s="11"/>
    </row>
    <row r="4907" spans="19:19" x14ac:dyDescent="0.25">
      <c r="S4907" s="11"/>
    </row>
    <row r="4908" spans="19:19" x14ac:dyDescent="0.25">
      <c r="S4908" s="11"/>
    </row>
    <row r="4909" spans="19:19" x14ac:dyDescent="0.25">
      <c r="S4909" s="11"/>
    </row>
    <row r="4910" spans="19:19" x14ac:dyDescent="0.25">
      <c r="S4910" s="11"/>
    </row>
    <row r="4911" spans="19:19" x14ac:dyDescent="0.25">
      <c r="S4911" s="11"/>
    </row>
    <row r="4912" spans="19:19" x14ac:dyDescent="0.25">
      <c r="S4912" s="11"/>
    </row>
    <row r="4913" spans="19:19" x14ac:dyDescent="0.25">
      <c r="S4913" s="11"/>
    </row>
    <row r="4914" spans="19:19" x14ac:dyDescent="0.25">
      <c r="S4914" s="11"/>
    </row>
    <row r="4915" spans="19:19" x14ac:dyDescent="0.25">
      <c r="S4915" s="11"/>
    </row>
    <row r="4916" spans="19:19" x14ac:dyDescent="0.25">
      <c r="S4916" s="11"/>
    </row>
    <row r="4917" spans="19:19" x14ac:dyDescent="0.25">
      <c r="S4917" s="11"/>
    </row>
    <row r="4918" spans="19:19" x14ac:dyDescent="0.25">
      <c r="S4918" s="11"/>
    </row>
    <row r="4919" spans="19:19" x14ac:dyDescent="0.25">
      <c r="S4919" s="11"/>
    </row>
    <row r="4920" spans="19:19" x14ac:dyDescent="0.25">
      <c r="S4920" s="11"/>
    </row>
    <row r="4921" spans="19:19" x14ac:dyDescent="0.25">
      <c r="S4921" s="11"/>
    </row>
    <row r="4922" spans="19:19" x14ac:dyDescent="0.25">
      <c r="S4922" s="11"/>
    </row>
    <row r="4923" spans="19:19" x14ac:dyDescent="0.25">
      <c r="S4923" s="11"/>
    </row>
    <row r="4924" spans="19:19" x14ac:dyDescent="0.25">
      <c r="S4924" s="11"/>
    </row>
    <row r="4925" spans="19:19" x14ac:dyDescent="0.25">
      <c r="S4925" s="11"/>
    </row>
    <row r="4926" spans="19:19" x14ac:dyDescent="0.25">
      <c r="S4926" s="11"/>
    </row>
    <row r="4927" spans="19:19" x14ac:dyDescent="0.25">
      <c r="S4927" s="11"/>
    </row>
    <row r="4928" spans="19:19" x14ac:dyDescent="0.25">
      <c r="S4928" s="11"/>
    </row>
    <row r="4929" spans="19:19" x14ac:dyDescent="0.25">
      <c r="S4929" s="11"/>
    </row>
    <row r="4930" spans="19:19" x14ac:dyDescent="0.25">
      <c r="S4930" s="11"/>
    </row>
    <row r="4931" spans="19:19" x14ac:dyDescent="0.25">
      <c r="S4931" s="11"/>
    </row>
    <row r="4932" spans="19:19" x14ac:dyDescent="0.25">
      <c r="S4932" s="11"/>
    </row>
    <row r="4933" spans="19:19" x14ac:dyDescent="0.25">
      <c r="S4933" s="11"/>
    </row>
    <row r="4934" spans="19:19" x14ac:dyDescent="0.25">
      <c r="S4934" s="11"/>
    </row>
    <row r="4935" spans="19:19" x14ac:dyDescent="0.25">
      <c r="S4935" s="11"/>
    </row>
    <row r="4936" spans="19:19" x14ac:dyDescent="0.25">
      <c r="S4936" s="11"/>
    </row>
    <row r="4937" spans="19:19" x14ac:dyDescent="0.25">
      <c r="S4937" s="11"/>
    </row>
    <row r="4938" spans="19:19" x14ac:dyDescent="0.25">
      <c r="S4938" s="11"/>
    </row>
    <row r="4939" spans="19:19" x14ac:dyDescent="0.25">
      <c r="S4939" s="11"/>
    </row>
    <row r="4940" spans="19:19" x14ac:dyDescent="0.25">
      <c r="S4940" s="11"/>
    </row>
    <row r="4941" spans="19:19" x14ac:dyDescent="0.25">
      <c r="S4941" s="11"/>
    </row>
    <row r="4942" spans="19:19" x14ac:dyDescent="0.25">
      <c r="S4942" s="11"/>
    </row>
    <row r="4943" spans="19:19" x14ac:dyDescent="0.25">
      <c r="S4943" s="11"/>
    </row>
    <row r="4944" spans="19:19" x14ac:dyDescent="0.25">
      <c r="S4944" s="11"/>
    </row>
    <row r="4945" spans="19:19" x14ac:dyDescent="0.25">
      <c r="S4945" s="11"/>
    </row>
    <row r="4946" spans="19:19" x14ac:dyDescent="0.25">
      <c r="S4946" s="11"/>
    </row>
    <row r="4947" spans="19:19" x14ac:dyDescent="0.25">
      <c r="S4947" s="11"/>
    </row>
    <row r="4948" spans="19:19" x14ac:dyDescent="0.25">
      <c r="S4948" s="11"/>
    </row>
    <row r="4949" spans="19:19" x14ac:dyDescent="0.25">
      <c r="S4949" s="11"/>
    </row>
    <row r="4950" spans="19:19" x14ac:dyDescent="0.25">
      <c r="S4950" s="11"/>
    </row>
    <row r="4951" spans="19:19" x14ac:dyDescent="0.25">
      <c r="S4951" s="11"/>
    </row>
    <row r="4952" spans="19:19" x14ac:dyDescent="0.25">
      <c r="S4952" s="11"/>
    </row>
    <row r="4953" spans="19:19" x14ac:dyDescent="0.25">
      <c r="S4953" s="11"/>
    </row>
    <row r="4954" spans="19:19" x14ac:dyDescent="0.25">
      <c r="S4954" s="11"/>
    </row>
    <row r="4955" spans="19:19" x14ac:dyDescent="0.25">
      <c r="S4955" s="11"/>
    </row>
    <row r="4956" spans="19:19" x14ac:dyDescent="0.25">
      <c r="S4956" s="11"/>
    </row>
    <row r="4957" spans="19:19" x14ac:dyDescent="0.25">
      <c r="S4957" s="11"/>
    </row>
    <row r="4958" spans="19:19" x14ac:dyDescent="0.25">
      <c r="S4958" s="11"/>
    </row>
    <row r="4959" spans="19:19" x14ac:dyDescent="0.25">
      <c r="S4959" s="11"/>
    </row>
    <row r="4960" spans="19:19" x14ac:dyDescent="0.25">
      <c r="S4960" s="11"/>
    </row>
    <row r="4961" spans="19:19" x14ac:dyDescent="0.25">
      <c r="S4961" s="11"/>
    </row>
    <row r="4962" spans="19:19" x14ac:dyDescent="0.25">
      <c r="S4962" s="11"/>
    </row>
    <row r="4963" spans="19:19" x14ac:dyDescent="0.25">
      <c r="S4963" s="11"/>
    </row>
    <row r="4964" spans="19:19" x14ac:dyDescent="0.25">
      <c r="S4964" s="11"/>
    </row>
    <row r="4965" spans="19:19" x14ac:dyDescent="0.25">
      <c r="S4965" s="11"/>
    </row>
    <row r="4966" spans="19:19" x14ac:dyDescent="0.25">
      <c r="S4966" s="11"/>
    </row>
    <row r="4967" spans="19:19" x14ac:dyDescent="0.25">
      <c r="S4967" s="11"/>
    </row>
    <row r="4968" spans="19:19" x14ac:dyDescent="0.25">
      <c r="S4968" s="11"/>
    </row>
    <row r="4969" spans="19:19" x14ac:dyDescent="0.25">
      <c r="S4969" s="11"/>
    </row>
    <row r="4970" spans="19:19" x14ac:dyDescent="0.25">
      <c r="S4970" s="11"/>
    </row>
    <row r="4971" spans="19:19" x14ac:dyDescent="0.25">
      <c r="S4971" s="11"/>
    </row>
    <row r="4972" spans="19:19" x14ac:dyDescent="0.25">
      <c r="S4972" s="11"/>
    </row>
    <row r="4973" spans="19:19" x14ac:dyDescent="0.25">
      <c r="S4973" s="11"/>
    </row>
    <row r="4974" spans="19:19" x14ac:dyDescent="0.25">
      <c r="S4974" s="11"/>
    </row>
    <row r="4975" spans="19:19" x14ac:dyDescent="0.25">
      <c r="S4975" s="11"/>
    </row>
    <row r="4976" spans="19:19" x14ac:dyDescent="0.25">
      <c r="S4976" s="11"/>
    </row>
    <row r="4977" spans="19:19" x14ac:dyDescent="0.25">
      <c r="S4977" s="11"/>
    </row>
    <row r="4978" spans="19:19" x14ac:dyDescent="0.25">
      <c r="S4978" s="11"/>
    </row>
    <row r="4979" spans="19:19" x14ac:dyDescent="0.25">
      <c r="S4979" s="11"/>
    </row>
    <row r="4980" spans="19:19" x14ac:dyDescent="0.25">
      <c r="S4980" s="11"/>
    </row>
    <row r="4981" spans="19:19" x14ac:dyDescent="0.25">
      <c r="S4981" s="11"/>
    </row>
    <row r="4982" spans="19:19" x14ac:dyDescent="0.25">
      <c r="S4982" s="11"/>
    </row>
    <row r="4983" spans="19:19" x14ac:dyDescent="0.25">
      <c r="S4983" s="11"/>
    </row>
    <row r="4984" spans="19:19" x14ac:dyDescent="0.25">
      <c r="S4984" s="11"/>
    </row>
    <row r="4985" spans="19:19" x14ac:dyDescent="0.25">
      <c r="S4985" s="11"/>
    </row>
    <row r="4986" spans="19:19" x14ac:dyDescent="0.25">
      <c r="S4986" s="11"/>
    </row>
    <row r="4987" spans="19:19" x14ac:dyDescent="0.25">
      <c r="S4987" s="11"/>
    </row>
    <row r="4988" spans="19:19" x14ac:dyDescent="0.25">
      <c r="S4988" s="11"/>
    </row>
    <row r="4989" spans="19:19" x14ac:dyDescent="0.25">
      <c r="S4989" s="11"/>
    </row>
    <row r="4990" spans="19:19" x14ac:dyDescent="0.25">
      <c r="S4990" s="11"/>
    </row>
    <row r="4991" spans="19:19" x14ac:dyDescent="0.25">
      <c r="S4991" s="11"/>
    </row>
    <row r="4992" spans="19:19" x14ac:dyDescent="0.25">
      <c r="S4992" s="11"/>
    </row>
    <row r="4993" spans="19:19" x14ac:dyDescent="0.25">
      <c r="S4993" s="11"/>
    </row>
    <row r="4994" spans="19:19" x14ac:dyDescent="0.25">
      <c r="S4994" s="11"/>
    </row>
    <row r="4995" spans="19:19" x14ac:dyDescent="0.25">
      <c r="S4995" s="11"/>
    </row>
    <row r="4996" spans="19:19" x14ac:dyDescent="0.25">
      <c r="S4996" s="11"/>
    </row>
    <row r="4997" spans="19:19" x14ac:dyDescent="0.25">
      <c r="S4997" s="11"/>
    </row>
    <row r="4998" spans="19:19" x14ac:dyDescent="0.25">
      <c r="S4998" s="11"/>
    </row>
    <row r="4999" spans="19:19" x14ac:dyDescent="0.25">
      <c r="S4999" s="11"/>
    </row>
    <row r="5000" spans="19:19" x14ac:dyDescent="0.25">
      <c r="S5000" s="11"/>
    </row>
    <row r="5001" spans="19:19" x14ac:dyDescent="0.25">
      <c r="S5001" s="11"/>
    </row>
    <row r="5002" spans="19:19" x14ac:dyDescent="0.25">
      <c r="S5002" s="11"/>
    </row>
    <row r="5003" spans="19:19" x14ac:dyDescent="0.25">
      <c r="S5003" s="11"/>
    </row>
    <row r="5004" spans="19:19" x14ac:dyDescent="0.25">
      <c r="S5004" s="11"/>
    </row>
    <row r="5005" spans="19:19" x14ac:dyDescent="0.25">
      <c r="S5005" s="11"/>
    </row>
    <row r="5006" spans="19:19" x14ac:dyDescent="0.25">
      <c r="S5006" s="11"/>
    </row>
    <row r="5007" spans="19:19" x14ac:dyDescent="0.25">
      <c r="S5007" s="11"/>
    </row>
    <row r="5008" spans="19:19" x14ac:dyDescent="0.25">
      <c r="S5008" s="11"/>
    </row>
    <row r="5009" spans="19:19" x14ac:dyDescent="0.25">
      <c r="S5009" s="11"/>
    </row>
    <row r="5010" spans="19:19" x14ac:dyDescent="0.25">
      <c r="S5010" s="11"/>
    </row>
    <row r="5011" spans="19:19" x14ac:dyDescent="0.25">
      <c r="S5011" s="11"/>
    </row>
    <row r="5012" spans="19:19" x14ac:dyDescent="0.25">
      <c r="S5012" s="11"/>
    </row>
    <row r="5013" spans="19:19" x14ac:dyDescent="0.25">
      <c r="S5013" s="11"/>
    </row>
    <row r="5014" spans="19:19" x14ac:dyDescent="0.25">
      <c r="S5014" s="11"/>
    </row>
    <row r="5015" spans="19:19" x14ac:dyDescent="0.25">
      <c r="S5015" s="11"/>
    </row>
    <row r="5016" spans="19:19" x14ac:dyDescent="0.25">
      <c r="S5016" s="11"/>
    </row>
    <row r="5017" spans="19:19" x14ac:dyDescent="0.25">
      <c r="S5017" s="11"/>
    </row>
    <row r="5018" spans="19:19" x14ac:dyDescent="0.25">
      <c r="S5018" s="11"/>
    </row>
    <row r="5019" spans="19:19" x14ac:dyDescent="0.25">
      <c r="S5019" s="11"/>
    </row>
    <row r="5020" spans="19:19" x14ac:dyDescent="0.25">
      <c r="S5020" s="11"/>
    </row>
    <row r="5021" spans="19:19" x14ac:dyDescent="0.25">
      <c r="S5021" s="11"/>
    </row>
    <row r="5022" spans="19:19" x14ac:dyDescent="0.25">
      <c r="S5022" s="11"/>
    </row>
    <row r="5023" spans="19:19" x14ac:dyDescent="0.25">
      <c r="S5023" s="11"/>
    </row>
    <row r="5024" spans="19:19" x14ac:dyDescent="0.25">
      <c r="S5024" s="11"/>
    </row>
    <row r="5025" spans="19:19" x14ac:dyDescent="0.25">
      <c r="S5025" s="11"/>
    </row>
    <row r="5026" spans="19:19" x14ac:dyDescent="0.25">
      <c r="S5026" s="11"/>
    </row>
    <row r="5027" spans="19:19" x14ac:dyDescent="0.25">
      <c r="S5027" s="11"/>
    </row>
    <row r="5028" spans="19:19" x14ac:dyDescent="0.25">
      <c r="S5028" s="11"/>
    </row>
    <row r="5029" spans="19:19" x14ac:dyDescent="0.25">
      <c r="S5029" s="11"/>
    </row>
    <row r="5030" spans="19:19" x14ac:dyDescent="0.25">
      <c r="S5030" s="11"/>
    </row>
    <row r="5031" spans="19:19" x14ac:dyDescent="0.25">
      <c r="S5031" s="11"/>
    </row>
    <row r="5032" spans="19:19" x14ac:dyDescent="0.25">
      <c r="S5032" s="11"/>
    </row>
    <row r="5033" spans="19:19" x14ac:dyDescent="0.25">
      <c r="S5033" s="11"/>
    </row>
    <row r="5034" spans="19:19" x14ac:dyDescent="0.25">
      <c r="S5034" s="11"/>
    </row>
    <row r="5035" spans="19:19" x14ac:dyDescent="0.25">
      <c r="S5035" s="11"/>
    </row>
    <row r="5036" spans="19:19" x14ac:dyDescent="0.25">
      <c r="S5036" s="11"/>
    </row>
    <row r="5037" spans="19:19" x14ac:dyDescent="0.25">
      <c r="S5037" s="11"/>
    </row>
    <row r="5038" spans="19:19" x14ac:dyDescent="0.25">
      <c r="S5038" s="11"/>
    </row>
    <row r="5039" spans="19:19" x14ac:dyDescent="0.25">
      <c r="S5039" s="11"/>
    </row>
    <row r="5040" spans="19:19" x14ac:dyDescent="0.25">
      <c r="S5040" s="11"/>
    </row>
    <row r="5041" spans="19:19" x14ac:dyDescent="0.25">
      <c r="S5041" s="11"/>
    </row>
    <row r="5042" spans="19:19" x14ac:dyDescent="0.25">
      <c r="S5042" s="11"/>
    </row>
    <row r="5043" spans="19:19" x14ac:dyDescent="0.25">
      <c r="S5043" s="11"/>
    </row>
    <row r="5044" spans="19:19" x14ac:dyDescent="0.25">
      <c r="S5044" s="11"/>
    </row>
    <row r="5045" spans="19:19" x14ac:dyDescent="0.25">
      <c r="S5045" s="11"/>
    </row>
    <row r="5046" spans="19:19" x14ac:dyDescent="0.25">
      <c r="S5046" s="11"/>
    </row>
    <row r="5047" spans="19:19" x14ac:dyDescent="0.25">
      <c r="S5047" s="11"/>
    </row>
    <row r="5048" spans="19:19" x14ac:dyDescent="0.25">
      <c r="S5048" s="11"/>
    </row>
    <row r="5049" spans="19:19" x14ac:dyDescent="0.25">
      <c r="S5049" s="11"/>
    </row>
    <row r="5050" spans="19:19" x14ac:dyDescent="0.25">
      <c r="S5050" s="11"/>
    </row>
    <row r="5051" spans="19:19" x14ac:dyDescent="0.25">
      <c r="S5051" s="11"/>
    </row>
    <row r="5052" spans="19:19" x14ac:dyDescent="0.25">
      <c r="S5052" s="11"/>
    </row>
    <row r="5053" spans="19:19" x14ac:dyDescent="0.25">
      <c r="S5053" s="11"/>
    </row>
    <row r="5054" spans="19:19" x14ac:dyDescent="0.25">
      <c r="S5054" s="11"/>
    </row>
    <row r="5055" spans="19:19" x14ac:dyDescent="0.25">
      <c r="S5055" s="11"/>
    </row>
    <row r="5056" spans="19:19" x14ac:dyDescent="0.25">
      <c r="S5056" s="11"/>
    </row>
    <row r="5057" spans="19:19" x14ac:dyDescent="0.25">
      <c r="S5057" s="11"/>
    </row>
    <row r="5058" spans="19:19" x14ac:dyDescent="0.25">
      <c r="S5058" s="11"/>
    </row>
    <row r="5059" spans="19:19" x14ac:dyDescent="0.25">
      <c r="S5059" s="11"/>
    </row>
    <row r="5060" spans="19:19" x14ac:dyDescent="0.25">
      <c r="S5060" s="11"/>
    </row>
    <row r="5061" spans="19:19" x14ac:dyDescent="0.25">
      <c r="S5061" s="11"/>
    </row>
    <row r="5062" spans="19:19" x14ac:dyDescent="0.25">
      <c r="S5062" s="11"/>
    </row>
    <row r="5063" spans="19:19" x14ac:dyDescent="0.25">
      <c r="S5063" s="11"/>
    </row>
    <row r="5064" spans="19:19" x14ac:dyDescent="0.25">
      <c r="S5064" s="11"/>
    </row>
    <row r="5065" spans="19:19" x14ac:dyDescent="0.25">
      <c r="S5065" s="11"/>
    </row>
    <row r="5066" spans="19:19" x14ac:dyDescent="0.25">
      <c r="S5066" s="11"/>
    </row>
    <row r="5067" spans="19:19" x14ac:dyDescent="0.25">
      <c r="S5067" s="11"/>
    </row>
    <row r="5068" spans="19:19" x14ac:dyDescent="0.25">
      <c r="S5068" s="11"/>
    </row>
    <row r="5069" spans="19:19" x14ac:dyDescent="0.25">
      <c r="S5069" s="11"/>
    </row>
    <row r="5070" spans="19:19" x14ac:dyDescent="0.25">
      <c r="S5070" s="11"/>
    </row>
    <row r="5071" spans="19:19" x14ac:dyDescent="0.25">
      <c r="S5071" s="11"/>
    </row>
    <row r="5072" spans="19:19" x14ac:dyDescent="0.25">
      <c r="S5072" s="11"/>
    </row>
    <row r="5073" spans="19:19" x14ac:dyDescent="0.25">
      <c r="S5073" s="11"/>
    </row>
    <row r="5074" spans="19:19" x14ac:dyDescent="0.25">
      <c r="S5074" s="11"/>
    </row>
    <row r="5075" spans="19:19" x14ac:dyDescent="0.25">
      <c r="S5075" s="11"/>
    </row>
    <row r="5076" spans="19:19" x14ac:dyDescent="0.25">
      <c r="S5076" s="11"/>
    </row>
    <row r="5077" spans="19:19" x14ac:dyDescent="0.25">
      <c r="S5077" s="11"/>
    </row>
    <row r="5078" spans="19:19" x14ac:dyDescent="0.25">
      <c r="S5078" s="11"/>
    </row>
    <row r="5079" spans="19:19" x14ac:dyDescent="0.25">
      <c r="S5079" s="11"/>
    </row>
    <row r="5080" spans="19:19" x14ac:dyDescent="0.25">
      <c r="S5080" s="11"/>
    </row>
    <row r="5081" spans="19:19" x14ac:dyDescent="0.25">
      <c r="S5081" s="11"/>
    </row>
    <row r="5082" spans="19:19" x14ac:dyDescent="0.25">
      <c r="S5082" s="11"/>
    </row>
    <row r="5083" spans="19:19" x14ac:dyDescent="0.25">
      <c r="S5083" s="11"/>
    </row>
    <row r="5084" spans="19:19" x14ac:dyDescent="0.25">
      <c r="S5084" s="11"/>
    </row>
    <row r="5085" spans="19:19" x14ac:dyDescent="0.25">
      <c r="S5085" s="11"/>
    </row>
    <row r="5086" spans="19:19" x14ac:dyDescent="0.25">
      <c r="S5086" s="11"/>
    </row>
    <row r="5087" spans="19:19" x14ac:dyDescent="0.25">
      <c r="S5087" s="11"/>
    </row>
    <row r="5088" spans="19:19" x14ac:dyDescent="0.25">
      <c r="S5088" s="11"/>
    </row>
    <row r="5089" spans="19:19" x14ac:dyDescent="0.25">
      <c r="S5089" s="11"/>
    </row>
    <row r="5090" spans="19:19" x14ac:dyDescent="0.25">
      <c r="S5090" s="11"/>
    </row>
    <row r="5091" spans="19:19" x14ac:dyDescent="0.25">
      <c r="S5091" s="11"/>
    </row>
    <row r="5092" spans="19:19" x14ac:dyDescent="0.25">
      <c r="S5092" s="11"/>
    </row>
    <row r="5093" spans="19:19" x14ac:dyDescent="0.25">
      <c r="S5093" s="11"/>
    </row>
    <row r="5094" spans="19:19" x14ac:dyDescent="0.25">
      <c r="S5094" s="11"/>
    </row>
    <row r="5095" spans="19:19" x14ac:dyDescent="0.25">
      <c r="S5095" s="11"/>
    </row>
    <row r="5096" spans="19:19" x14ac:dyDescent="0.25">
      <c r="S5096" s="11"/>
    </row>
    <row r="5097" spans="19:19" x14ac:dyDescent="0.25">
      <c r="S5097" s="11"/>
    </row>
    <row r="5098" spans="19:19" x14ac:dyDescent="0.25">
      <c r="S5098" s="11"/>
    </row>
    <row r="5099" spans="19:19" x14ac:dyDescent="0.25">
      <c r="S5099" s="11"/>
    </row>
    <row r="5100" spans="19:19" x14ac:dyDescent="0.25">
      <c r="S5100" s="11"/>
    </row>
    <row r="5101" spans="19:19" x14ac:dyDescent="0.25">
      <c r="S5101" s="11"/>
    </row>
    <row r="5102" spans="19:19" x14ac:dyDescent="0.25">
      <c r="S5102" s="11"/>
    </row>
    <row r="5103" spans="19:19" x14ac:dyDescent="0.25">
      <c r="S5103" s="11"/>
    </row>
    <row r="5104" spans="19:19" x14ac:dyDescent="0.25">
      <c r="S5104" s="11"/>
    </row>
    <row r="5105" spans="19:19" x14ac:dyDescent="0.25">
      <c r="S5105" s="11"/>
    </row>
    <row r="5106" spans="19:19" x14ac:dyDescent="0.25">
      <c r="S5106" s="11"/>
    </row>
    <row r="5107" spans="19:19" x14ac:dyDescent="0.25">
      <c r="S5107" s="11"/>
    </row>
    <row r="5108" spans="19:19" x14ac:dyDescent="0.25">
      <c r="S5108" s="11"/>
    </row>
    <row r="5109" spans="19:19" x14ac:dyDescent="0.25">
      <c r="S5109" s="11"/>
    </row>
    <row r="5110" spans="19:19" x14ac:dyDescent="0.25">
      <c r="S5110" s="11"/>
    </row>
    <row r="5111" spans="19:19" x14ac:dyDescent="0.25">
      <c r="S5111" s="11"/>
    </row>
    <row r="5112" spans="19:19" x14ac:dyDescent="0.25">
      <c r="S5112" s="11"/>
    </row>
    <row r="5113" spans="19:19" x14ac:dyDescent="0.25">
      <c r="S5113" s="11"/>
    </row>
    <row r="5114" spans="19:19" x14ac:dyDescent="0.25">
      <c r="S5114" s="11"/>
    </row>
    <row r="5115" spans="19:19" x14ac:dyDescent="0.25">
      <c r="S5115" s="11"/>
    </row>
    <row r="5116" spans="19:19" x14ac:dyDescent="0.25">
      <c r="S5116" s="11"/>
    </row>
    <row r="5117" spans="19:19" x14ac:dyDescent="0.25">
      <c r="S5117" s="11"/>
    </row>
    <row r="5118" spans="19:19" x14ac:dyDescent="0.25">
      <c r="S5118" s="11"/>
    </row>
    <row r="5119" spans="19:19" x14ac:dyDescent="0.25">
      <c r="S5119" s="11"/>
    </row>
    <row r="5120" spans="19:19" x14ac:dyDescent="0.25">
      <c r="S5120" s="11"/>
    </row>
    <row r="5121" spans="19:19" x14ac:dyDescent="0.25">
      <c r="S5121" s="11"/>
    </row>
    <row r="5122" spans="19:19" x14ac:dyDescent="0.25">
      <c r="S5122" s="11"/>
    </row>
    <row r="5123" spans="19:19" x14ac:dyDescent="0.25">
      <c r="S5123" s="11"/>
    </row>
    <row r="5124" spans="19:19" x14ac:dyDescent="0.25">
      <c r="S5124" s="11"/>
    </row>
    <row r="5125" spans="19:19" x14ac:dyDescent="0.25">
      <c r="S5125" s="11"/>
    </row>
    <row r="5126" spans="19:19" x14ac:dyDescent="0.25">
      <c r="S5126" s="11"/>
    </row>
    <row r="5127" spans="19:19" x14ac:dyDescent="0.25">
      <c r="S5127" s="11"/>
    </row>
    <row r="5128" spans="19:19" x14ac:dyDescent="0.25">
      <c r="S5128" s="11"/>
    </row>
    <row r="5129" spans="19:19" x14ac:dyDescent="0.25">
      <c r="S5129" s="11"/>
    </row>
    <row r="5130" spans="19:19" x14ac:dyDescent="0.25">
      <c r="S5130" s="11"/>
    </row>
    <row r="5131" spans="19:19" x14ac:dyDescent="0.25">
      <c r="S5131" s="11"/>
    </row>
    <row r="5132" spans="19:19" x14ac:dyDescent="0.25">
      <c r="S5132" s="11"/>
    </row>
    <row r="5133" spans="19:19" x14ac:dyDescent="0.25">
      <c r="S5133" s="11"/>
    </row>
    <row r="5134" spans="19:19" x14ac:dyDescent="0.25">
      <c r="S5134" s="11"/>
    </row>
    <row r="5135" spans="19:19" x14ac:dyDescent="0.25">
      <c r="S5135" s="11"/>
    </row>
    <row r="5136" spans="19:19" x14ac:dyDescent="0.25">
      <c r="S5136" s="11"/>
    </row>
    <row r="5137" spans="19:19" x14ac:dyDescent="0.25">
      <c r="S5137" s="11"/>
    </row>
    <row r="5138" spans="19:19" x14ac:dyDescent="0.25">
      <c r="S5138" s="11"/>
    </row>
    <row r="5139" spans="19:19" x14ac:dyDescent="0.25">
      <c r="S5139" s="11"/>
    </row>
    <row r="5140" spans="19:19" x14ac:dyDescent="0.25">
      <c r="S5140" s="11"/>
    </row>
    <row r="5141" spans="19:19" x14ac:dyDescent="0.25">
      <c r="S5141" s="11"/>
    </row>
    <row r="5142" spans="19:19" x14ac:dyDescent="0.25">
      <c r="S5142" s="11"/>
    </row>
    <row r="5143" spans="19:19" x14ac:dyDescent="0.25">
      <c r="S5143" s="11"/>
    </row>
    <row r="5144" spans="19:19" x14ac:dyDescent="0.25">
      <c r="S5144" s="11"/>
    </row>
    <row r="5145" spans="19:19" x14ac:dyDescent="0.25">
      <c r="S5145" s="11"/>
    </row>
    <row r="5146" spans="19:19" x14ac:dyDescent="0.25">
      <c r="S5146" s="11"/>
    </row>
    <row r="5147" spans="19:19" x14ac:dyDescent="0.25">
      <c r="S5147" s="11"/>
    </row>
    <row r="5148" spans="19:19" x14ac:dyDescent="0.25">
      <c r="S5148" s="11"/>
    </row>
    <row r="5149" spans="19:19" x14ac:dyDescent="0.25">
      <c r="S5149" s="11"/>
    </row>
    <row r="5150" spans="19:19" x14ac:dyDescent="0.25">
      <c r="S5150" s="11"/>
    </row>
    <row r="5151" spans="19:19" x14ac:dyDescent="0.25">
      <c r="S5151" s="11"/>
    </row>
    <row r="5152" spans="19:19" x14ac:dyDescent="0.25">
      <c r="S5152" s="11"/>
    </row>
    <row r="5153" spans="19:19" x14ac:dyDescent="0.25">
      <c r="S5153" s="11"/>
    </row>
    <row r="5154" spans="19:19" x14ac:dyDescent="0.25">
      <c r="S5154" s="11"/>
    </row>
    <row r="5155" spans="19:19" x14ac:dyDescent="0.25">
      <c r="S5155" s="11"/>
    </row>
    <row r="5156" spans="19:19" x14ac:dyDescent="0.25">
      <c r="S5156" s="11"/>
    </row>
    <row r="5157" spans="19:19" x14ac:dyDescent="0.25">
      <c r="S5157" s="11"/>
    </row>
    <row r="5158" spans="19:19" x14ac:dyDescent="0.25">
      <c r="S5158" s="11"/>
    </row>
    <row r="5159" spans="19:19" x14ac:dyDescent="0.25">
      <c r="S5159" s="11"/>
    </row>
    <row r="5160" spans="19:19" x14ac:dyDescent="0.25">
      <c r="S5160" s="11"/>
    </row>
    <row r="5161" spans="19:19" x14ac:dyDescent="0.25">
      <c r="S5161" s="11"/>
    </row>
    <row r="5162" spans="19:19" x14ac:dyDescent="0.25">
      <c r="S5162" s="11"/>
    </row>
    <row r="5163" spans="19:19" x14ac:dyDescent="0.25">
      <c r="S5163" s="11"/>
    </row>
    <row r="5164" spans="19:19" x14ac:dyDescent="0.25">
      <c r="S5164" s="11"/>
    </row>
    <row r="5165" spans="19:19" x14ac:dyDescent="0.25">
      <c r="S5165" s="11"/>
    </row>
    <row r="5166" spans="19:19" x14ac:dyDescent="0.25">
      <c r="S5166" s="11"/>
    </row>
    <row r="5167" spans="19:19" x14ac:dyDescent="0.25">
      <c r="S5167" s="11"/>
    </row>
    <row r="5168" spans="19:19" x14ac:dyDescent="0.25">
      <c r="S5168" s="11"/>
    </row>
    <row r="5169" spans="19:19" x14ac:dyDescent="0.25">
      <c r="S5169" s="11"/>
    </row>
    <row r="5170" spans="19:19" x14ac:dyDescent="0.25">
      <c r="S5170" s="11"/>
    </row>
    <row r="5171" spans="19:19" x14ac:dyDescent="0.25">
      <c r="S5171" s="11"/>
    </row>
    <row r="5172" spans="19:19" x14ac:dyDescent="0.25">
      <c r="S5172" s="11"/>
    </row>
    <row r="5173" spans="19:19" x14ac:dyDescent="0.25">
      <c r="S5173" s="11"/>
    </row>
    <row r="5174" spans="19:19" x14ac:dyDescent="0.25">
      <c r="S5174" s="11"/>
    </row>
    <row r="5175" spans="19:19" x14ac:dyDescent="0.25">
      <c r="S5175" s="11"/>
    </row>
    <row r="5176" spans="19:19" x14ac:dyDescent="0.25">
      <c r="S5176" s="11"/>
    </row>
    <row r="5177" spans="19:19" x14ac:dyDescent="0.25">
      <c r="S5177" s="11"/>
    </row>
    <row r="5178" spans="19:19" x14ac:dyDescent="0.25">
      <c r="S5178" s="11"/>
    </row>
    <row r="5179" spans="19:19" x14ac:dyDescent="0.25">
      <c r="S5179" s="11"/>
    </row>
    <row r="5180" spans="19:19" x14ac:dyDescent="0.25">
      <c r="S5180" s="11"/>
    </row>
    <row r="5181" spans="19:19" x14ac:dyDescent="0.25">
      <c r="S5181" s="11"/>
    </row>
    <row r="5182" spans="19:19" x14ac:dyDescent="0.25">
      <c r="S5182" s="11"/>
    </row>
    <row r="5183" spans="19:19" x14ac:dyDescent="0.25">
      <c r="S5183" s="11"/>
    </row>
    <row r="5184" spans="19:19" x14ac:dyDescent="0.25">
      <c r="S5184" s="11"/>
    </row>
    <row r="5185" spans="19:19" x14ac:dyDescent="0.25">
      <c r="S5185" s="11"/>
    </row>
    <row r="5186" spans="19:19" x14ac:dyDescent="0.25">
      <c r="S5186" s="11"/>
    </row>
    <row r="5187" spans="19:19" x14ac:dyDescent="0.25">
      <c r="S5187" s="11"/>
    </row>
    <row r="5188" spans="19:19" x14ac:dyDescent="0.25">
      <c r="S5188" s="11"/>
    </row>
    <row r="5189" spans="19:19" x14ac:dyDescent="0.25">
      <c r="S5189" s="11"/>
    </row>
    <row r="5190" spans="19:19" x14ac:dyDescent="0.25">
      <c r="S5190" s="11"/>
    </row>
    <row r="5191" spans="19:19" x14ac:dyDescent="0.25">
      <c r="S5191" s="11"/>
    </row>
    <row r="5192" spans="19:19" x14ac:dyDescent="0.25">
      <c r="S5192" s="11"/>
    </row>
    <row r="5193" spans="19:19" x14ac:dyDescent="0.25">
      <c r="S5193" s="11"/>
    </row>
    <row r="5194" spans="19:19" x14ac:dyDescent="0.25">
      <c r="S5194" s="11"/>
    </row>
    <row r="5195" spans="19:19" x14ac:dyDescent="0.25">
      <c r="S5195" s="11"/>
    </row>
    <row r="5196" spans="19:19" x14ac:dyDescent="0.25">
      <c r="S5196" s="11"/>
    </row>
    <row r="5197" spans="19:19" x14ac:dyDescent="0.25">
      <c r="S5197" s="11"/>
    </row>
    <row r="5198" spans="19:19" x14ac:dyDescent="0.25">
      <c r="S5198" s="11"/>
    </row>
    <row r="5199" spans="19:19" x14ac:dyDescent="0.25">
      <c r="S5199" s="11"/>
    </row>
    <row r="5200" spans="19:19" x14ac:dyDescent="0.25">
      <c r="S5200" s="11"/>
    </row>
    <row r="5201" spans="19:19" x14ac:dyDescent="0.25">
      <c r="S5201" s="11"/>
    </row>
    <row r="5202" spans="19:19" x14ac:dyDescent="0.25">
      <c r="S5202" s="11"/>
    </row>
    <row r="5203" spans="19:19" x14ac:dyDescent="0.25">
      <c r="S5203" s="11"/>
    </row>
    <row r="5204" spans="19:19" x14ac:dyDescent="0.25">
      <c r="S5204" s="11"/>
    </row>
    <row r="5205" spans="19:19" x14ac:dyDescent="0.25">
      <c r="S5205" s="11"/>
    </row>
    <row r="5206" spans="19:19" x14ac:dyDescent="0.25">
      <c r="S5206" s="11"/>
    </row>
    <row r="5207" spans="19:19" x14ac:dyDescent="0.25">
      <c r="S5207" s="11"/>
    </row>
    <row r="5208" spans="19:19" x14ac:dyDescent="0.25">
      <c r="S5208" s="11"/>
    </row>
    <row r="5209" spans="19:19" x14ac:dyDescent="0.25">
      <c r="S5209" s="11"/>
    </row>
    <row r="5210" spans="19:19" x14ac:dyDescent="0.25">
      <c r="S5210" s="11"/>
    </row>
    <row r="5211" spans="19:19" x14ac:dyDescent="0.25">
      <c r="S5211" s="11"/>
    </row>
    <row r="5212" spans="19:19" x14ac:dyDescent="0.25">
      <c r="S5212" s="11"/>
    </row>
    <row r="5213" spans="19:19" x14ac:dyDescent="0.25">
      <c r="S5213" s="11"/>
    </row>
    <row r="5214" spans="19:19" x14ac:dyDescent="0.25">
      <c r="S5214" s="11"/>
    </row>
    <row r="5215" spans="19:19" x14ac:dyDescent="0.25">
      <c r="S5215" s="11"/>
    </row>
    <row r="5216" spans="19:19" x14ac:dyDescent="0.25">
      <c r="S5216" s="11"/>
    </row>
    <row r="5217" spans="19:19" x14ac:dyDescent="0.25">
      <c r="S5217" s="11"/>
    </row>
    <row r="5218" spans="19:19" x14ac:dyDescent="0.25">
      <c r="S5218" s="11"/>
    </row>
    <row r="5219" spans="19:19" x14ac:dyDescent="0.25">
      <c r="S5219" s="11"/>
    </row>
    <row r="5220" spans="19:19" x14ac:dyDescent="0.25">
      <c r="S5220" s="11"/>
    </row>
    <row r="5221" spans="19:19" x14ac:dyDescent="0.25">
      <c r="S5221" s="11"/>
    </row>
    <row r="5222" spans="19:19" x14ac:dyDescent="0.25">
      <c r="S5222" s="11"/>
    </row>
    <row r="5223" spans="19:19" x14ac:dyDescent="0.25">
      <c r="S5223" s="11"/>
    </row>
    <row r="5224" spans="19:19" x14ac:dyDescent="0.25">
      <c r="S5224" s="11"/>
    </row>
    <row r="5225" spans="19:19" x14ac:dyDescent="0.25">
      <c r="S5225" s="11"/>
    </row>
    <row r="5226" spans="19:19" x14ac:dyDescent="0.25">
      <c r="S5226" s="11"/>
    </row>
    <row r="5227" spans="19:19" x14ac:dyDescent="0.25">
      <c r="S5227" s="11"/>
    </row>
    <row r="5228" spans="19:19" x14ac:dyDescent="0.25">
      <c r="S5228" s="11"/>
    </row>
    <row r="5229" spans="19:19" x14ac:dyDescent="0.25">
      <c r="S5229" s="11"/>
    </row>
    <row r="5230" spans="19:19" x14ac:dyDescent="0.25">
      <c r="S5230" s="11"/>
    </row>
    <row r="5231" spans="19:19" x14ac:dyDescent="0.25">
      <c r="S5231" s="11"/>
    </row>
    <row r="5232" spans="19:19" x14ac:dyDescent="0.25">
      <c r="S5232" s="11"/>
    </row>
    <row r="5233" spans="19:19" x14ac:dyDescent="0.25">
      <c r="S5233" s="11"/>
    </row>
    <row r="5234" spans="19:19" x14ac:dyDescent="0.25">
      <c r="S5234" s="11"/>
    </row>
    <row r="5235" spans="19:19" x14ac:dyDescent="0.25">
      <c r="S5235" s="11"/>
    </row>
    <row r="5236" spans="19:19" x14ac:dyDescent="0.25">
      <c r="S5236" s="11"/>
    </row>
    <row r="5237" spans="19:19" x14ac:dyDescent="0.25">
      <c r="S5237" s="11"/>
    </row>
    <row r="5238" spans="19:19" x14ac:dyDescent="0.25">
      <c r="S5238" s="11"/>
    </row>
    <row r="5239" spans="19:19" x14ac:dyDescent="0.25">
      <c r="S5239" s="11"/>
    </row>
    <row r="5240" spans="19:19" x14ac:dyDescent="0.25">
      <c r="S5240" s="11"/>
    </row>
    <row r="5241" spans="19:19" x14ac:dyDescent="0.25">
      <c r="S5241" s="11"/>
    </row>
    <row r="5242" spans="19:19" x14ac:dyDescent="0.25">
      <c r="S5242" s="11"/>
    </row>
    <row r="5243" spans="19:19" x14ac:dyDescent="0.25">
      <c r="S5243" s="11"/>
    </row>
    <row r="5244" spans="19:19" x14ac:dyDescent="0.25">
      <c r="S5244" s="11"/>
    </row>
    <row r="5245" spans="19:19" x14ac:dyDescent="0.25">
      <c r="S5245" s="11"/>
    </row>
    <row r="5246" spans="19:19" x14ac:dyDescent="0.25">
      <c r="S5246" s="11"/>
    </row>
    <row r="5247" spans="19:19" x14ac:dyDescent="0.25">
      <c r="S5247" s="11"/>
    </row>
    <row r="5248" spans="19:19" x14ac:dyDescent="0.25">
      <c r="S5248" s="11"/>
    </row>
    <row r="5249" spans="19:19" x14ac:dyDescent="0.25">
      <c r="S5249" s="11"/>
    </row>
    <row r="5250" spans="19:19" x14ac:dyDescent="0.25">
      <c r="S5250" s="11"/>
    </row>
    <row r="5251" spans="19:19" x14ac:dyDescent="0.25">
      <c r="S5251" s="11"/>
    </row>
    <row r="5252" spans="19:19" x14ac:dyDescent="0.25">
      <c r="S5252" s="11"/>
    </row>
    <row r="5253" spans="19:19" x14ac:dyDescent="0.25">
      <c r="S5253" s="11"/>
    </row>
    <row r="5254" spans="19:19" x14ac:dyDescent="0.25">
      <c r="S5254" s="11"/>
    </row>
    <row r="5255" spans="19:19" x14ac:dyDescent="0.25">
      <c r="S5255" s="11"/>
    </row>
    <row r="5256" spans="19:19" x14ac:dyDescent="0.25">
      <c r="S5256" s="11"/>
    </row>
    <row r="5257" spans="19:19" x14ac:dyDescent="0.25">
      <c r="S5257" s="11"/>
    </row>
    <row r="5258" spans="19:19" x14ac:dyDescent="0.25">
      <c r="S5258" s="11"/>
    </row>
    <row r="5259" spans="19:19" x14ac:dyDescent="0.25">
      <c r="S5259" s="11"/>
    </row>
    <row r="5260" spans="19:19" x14ac:dyDescent="0.25">
      <c r="S5260" s="11"/>
    </row>
    <row r="5261" spans="19:19" x14ac:dyDescent="0.25">
      <c r="S5261" s="11"/>
    </row>
    <row r="5262" spans="19:19" x14ac:dyDescent="0.25">
      <c r="S5262" s="11"/>
    </row>
    <row r="5263" spans="19:19" x14ac:dyDescent="0.25">
      <c r="S5263" s="11"/>
    </row>
    <row r="5264" spans="19:19" x14ac:dyDescent="0.25">
      <c r="S5264" s="11"/>
    </row>
    <row r="5265" spans="19:19" x14ac:dyDescent="0.25">
      <c r="S5265" s="11"/>
    </row>
    <row r="5266" spans="19:19" x14ac:dyDescent="0.25">
      <c r="S5266" s="11"/>
    </row>
    <row r="5267" spans="19:19" x14ac:dyDescent="0.25">
      <c r="S5267" s="11"/>
    </row>
    <row r="5268" spans="19:19" x14ac:dyDescent="0.25">
      <c r="S5268" s="11"/>
    </row>
    <row r="5269" spans="19:19" x14ac:dyDescent="0.25">
      <c r="S5269" s="11"/>
    </row>
    <row r="5270" spans="19:19" x14ac:dyDescent="0.25">
      <c r="S5270" s="11"/>
    </row>
    <row r="5271" spans="19:19" x14ac:dyDescent="0.25">
      <c r="S5271" s="11"/>
    </row>
    <row r="5272" spans="19:19" x14ac:dyDescent="0.25">
      <c r="S5272" s="11"/>
    </row>
    <row r="5273" spans="19:19" x14ac:dyDescent="0.25">
      <c r="S5273" s="11"/>
    </row>
    <row r="5274" spans="19:19" x14ac:dyDescent="0.25">
      <c r="S5274" s="11"/>
    </row>
    <row r="5275" spans="19:19" x14ac:dyDescent="0.25">
      <c r="S5275" s="11"/>
    </row>
    <row r="5276" spans="19:19" x14ac:dyDescent="0.25">
      <c r="S5276" s="11"/>
    </row>
    <row r="5277" spans="19:19" x14ac:dyDescent="0.25">
      <c r="S5277" s="11"/>
    </row>
    <row r="5278" spans="19:19" x14ac:dyDescent="0.25">
      <c r="S5278" s="11"/>
    </row>
    <row r="5279" spans="19:19" x14ac:dyDescent="0.25">
      <c r="S5279" s="11"/>
    </row>
    <row r="5280" spans="19:19" x14ac:dyDescent="0.25">
      <c r="S5280" s="11"/>
    </row>
    <row r="5281" spans="19:19" x14ac:dyDescent="0.25">
      <c r="S5281" s="11"/>
    </row>
    <row r="5282" spans="19:19" x14ac:dyDescent="0.25">
      <c r="S5282" s="11"/>
    </row>
    <row r="5283" spans="19:19" x14ac:dyDescent="0.25">
      <c r="S5283" s="11"/>
    </row>
    <row r="5284" spans="19:19" x14ac:dyDescent="0.25">
      <c r="S5284" s="11"/>
    </row>
    <row r="5285" spans="19:19" x14ac:dyDescent="0.25">
      <c r="S5285" s="11"/>
    </row>
    <row r="5286" spans="19:19" x14ac:dyDescent="0.25">
      <c r="S5286" s="11"/>
    </row>
    <row r="5287" spans="19:19" x14ac:dyDescent="0.25">
      <c r="S5287" s="11"/>
    </row>
    <row r="5288" spans="19:19" x14ac:dyDescent="0.25">
      <c r="S5288" s="11"/>
    </row>
    <row r="5289" spans="19:19" x14ac:dyDescent="0.25">
      <c r="S5289" s="11"/>
    </row>
    <row r="5290" spans="19:19" x14ac:dyDescent="0.25">
      <c r="S5290" s="11"/>
    </row>
    <row r="5291" spans="19:19" x14ac:dyDescent="0.25">
      <c r="S5291" s="11"/>
    </row>
    <row r="5292" spans="19:19" x14ac:dyDescent="0.25">
      <c r="S5292" s="11"/>
    </row>
    <row r="5293" spans="19:19" x14ac:dyDescent="0.25">
      <c r="S5293" s="11"/>
    </row>
    <row r="5294" spans="19:19" x14ac:dyDescent="0.25">
      <c r="S5294" s="11"/>
    </row>
    <row r="5295" spans="19:19" x14ac:dyDescent="0.25">
      <c r="S5295" s="11"/>
    </row>
    <row r="5296" spans="19:19" x14ac:dyDescent="0.25">
      <c r="S5296" s="11"/>
    </row>
    <row r="5297" spans="19:19" x14ac:dyDescent="0.25">
      <c r="S5297" s="11"/>
    </row>
    <row r="5298" spans="19:19" x14ac:dyDescent="0.25">
      <c r="S5298" s="11"/>
    </row>
    <row r="5299" spans="19:19" x14ac:dyDescent="0.25">
      <c r="S5299" s="11"/>
    </row>
    <row r="5300" spans="19:19" x14ac:dyDescent="0.25">
      <c r="S5300" s="11"/>
    </row>
    <row r="5301" spans="19:19" x14ac:dyDescent="0.25">
      <c r="S5301" s="11"/>
    </row>
    <row r="5302" spans="19:19" x14ac:dyDescent="0.25">
      <c r="S5302" s="11"/>
    </row>
    <row r="5303" spans="19:19" x14ac:dyDescent="0.25">
      <c r="S5303" s="11"/>
    </row>
    <row r="5304" spans="19:19" x14ac:dyDescent="0.25">
      <c r="S5304" s="11"/>
    </row>
    <row r="5305" spans="19:19" x14ac:dyDescent="0.25">
      <c r="S5305" s="11"/>
    </row>
    <row r="5306" spans="19:19" x14ac:dyDescent="0.25">
      <c r="S5306" s="11"/>
    </row>
    <row r="5307" spans="19:19" x14ac:dyDescent="0.25">
      <c r="S5307" s="11"/>
    </row>
    <row r="5308" spans="19:19" x14ac:dyDescent="0.25">
      <c r="S5308" s="11"/>
    </row>
    <row r="5309" spans="19:19" x14ac:dyDescent="0.25">
      <c r="S5309" s="11"/>
    </row>
    <row r="5310" spans="19:19" x14ac:dyDescent="0.25">
      <c r="S5310" s="11"/>
    </row>
    <row r="5311" spans="19:19" x14ac:dyDescent="0.25">
      <c r="S5311" s="11"/>
    </row>
    <row r="5312" spans="19:19" x14ac:dyDescent="0.25">
      <c r="S5312" s="11"/>
    </row>
    <row r="5313" spans="19:19" x14ac:dyDescent="0.25">
      <c r="S5313" s="11"/>
    </row>
    <row r="5314" spans="19:19" x14ac:dyDescent="0.25">
      <c r="S5314" s="11"/>
    </row>
    <row r="5315" spans="19:19" x14ac:dyDescent="0.25">
      <c r="S5315" s="11"/>
    </row>
    <row r="5316" spans="19:19" x14ac:dyDescent="0.25">
      <c r="S5316" s="11"/>
    </row>
    <row r="5317" spans="19:19" x14ac:dyDescent="0.25">
      <c r="S5317" s="11"/>
    </row>
    <row r="5318" spans="19:19" x14ac:dyDescent="0.25">
      <c r="S5318" s="11"/>
    </row>
    <row r="5319" spans="19:19" x14ac:dyDescent="0.25">
      <c r="S5319" s="11"/>
    </row>
    <row r="5320" spans="19:19" x14ac:dyDescent="0.25">
      <c r="S5320" s="11"/>
    </row>
    <row r="5321" spans="19:19" x14ac:dyDescent="0.25">
      <c r="S5321" s="11"/>
    </row>
    <row r="5322" spans="19:19" x14ac:dyDescent="0.25">
      <c r="S5322" s="11"/>
    </row>
    <row r="5323" spans="19:19" x14ac:dyDescent="0.25">
      <c r="S5323" s="11"/>
    </row>
    <row r="5324" spans="19:19" x14ac:dyDescent="0.25">
      <c r="S5324" s="11"/>
    </row>
    <row r="5325" spans="19:19" x14ac:dyDescent="0.25">
      <c r="S5325" s="11"/>
    </row>
    <row r="5326" spans="19:19" x14ac:dyDescent="0.25">
      <c r="S5326" s="11"/>
    </row>
    <row r="5327" spans="19:19" x14ac:dyDescent="0.25">
      <c r="S5327" s="11"/>
    </row>
    <row r="5328" spans="19:19" x14ac:dyDescent="0.25">
      <c r="S5328" s="11"/>
    </row>
    <row r="5329" spans="19:19" x14ac:dyDescent="0.25">
      <c r="S5329" s="11"/>
    </row>
    <row r="5330" spans="19:19" x14ac:dyDescent="0.25">
      <c r="S5330" s="11"/>
    </row>
    <row r="5331" spans="19:19" x14ac:dyDescent="0.25">
      <c r="S5331" s="11"/>
    </row>
    <row r="5332" spans="19:19" x14ac:dyDescent="0.25">
      <c r="S5332" s="11"/>
    </row>
    <row r="5333" spans="19:19" x14ac:dyDescent="0.25">
      <c r="S5333" s="11"/>
    </row>
    <row r="5334" spans="19:19" x14ac:dyDescent="0.25">
      <c r="S5334" s="11"/>
    </row>
    <row r="5335" spans="19:19" x14ac:dyDescent="0.25">
      <c r="S5335" s="11"/>
    </row>
    <row r="5336" spans="19:19" x14ac:dyDescent="0.25">
      <c r="S5336" s="11"/>
    </row>
    <row r="5337" spans="19:19" x14ac:dyDescent="0.25">
      <c r="S5337" s="11"/>
    </row>
    <row r="5338" spans="19:19" x14ac:dyDescent="0.25">
      <c r="S5338" s="11"/>
    </row>
    <row r="5339" spans="19:19" x14ac:dyDescent="0.25">
      <c r="S5339" s="11"/>
    </row>
    <row r="5340" spans="19:19" x14ac:dyDescent="0.25">
      <c r="S5340" s="11"/>
    </row>
    <row r="5341" spans="19:19" x14ac:dyDescent="0.25">
      <c r="S5341" s="11"/>
    </row>
    <row r="5342" spans="19:19" x14ac:dyDescent="0.25">
      <c r="S5342" s="11"/>
    </row>
    <row r="5343" spans="19:19" x14ac:dyDescent="0.25">
      <c r="S5343" s="11"/>
    </row>
    <row r="5344" spans="19:19" x14ac:dyDescent="0.25">
      <c r="S5344" s="11"/>
    </row>
    <row r="5345" spans="19:19" x14ac:dyDescent="0.25">
      <c r="S5345" s="11"/>
    </row>
    <row r="5346" spans="19:19" x14ac:dyDescent="0.25">
      <c r="S5346" s="11"/>
    </row>
    <row r="5347" spans="19:19" x14ac:dyDescent="0.25">
      <c r="S5347" s="11"/>
    </row>
    <row r="5348" spans="19:19" x14ac:dyDescent="0.25">
      <c r="S5348" s="11"/>
    </row>
    <row r="5349" spans="19:19" x14ac:dyDescent="0.25">
      <c r="S5349" s="11"/>
    </row>
    <row r="5350" spans="19:19" x14ac:dyDescent="0.25">
      <c r="S5350" s="11"/>
    </row>
    <row r="5351" spans="19:19" x14ac:dyDescent="0.25">
      <c r="S5351" s="11"/>
    </row>
    <row r="5352" spans="19:19" x14ac:dyDescent="0.25">
      <c r="S5352" s="11"/>
    </row>
    <row r="5353" spans="19:19" x14ac:dyDescent="0.25">
      <c r="S5353" s="11"/>
    </row>
    <row r="5354" spans="19:19" x14ac:dyDescent="0.25">
      <c r="S5354" s="11"/>
    </row>
    <row r="5355" spans="19:19" x14ac:dyDescent="0.25">
      <c r="S5355" s="11"/>
    </row>
    <row r="5356" spans="19:19" x14ac:dyDescent="0.25">
      <c r="S5356" s="11"/>
    </row>
    <row r="5357" spans="19:19" x14ac:dyDescent="0.25">
      <c r="S5357" s="11"/>
    </row>
    <row r="5358" spans="19:19" x14ac:dyDescent="0.25">
      <c r="S5358" s="11"/>
    </row>
    <row r="5359" spans="19:19" x14ac:dyDescent="0.25">
      <c r="S5359" s="11"/>
    </row>
    <row r="5360" spans="19:19" x14ac:dyDescent="0.25">
      <c r="S5360" s="11"/>
    </row>
    <row r="5361" spans="19:19" x14ac:dyDescent="0.25">
      <c r="S5361" s="11"/>
    </row>
    <row r="5362" spans="19:19" x14ac:dyDescent="0.25">
      <c r="S5362" s="11"/>
    </row>
    <row r="5363" spans="19:19" x14ac:dyDescent="0.25">
      <c r="S5363" s="11"/>
    </row>
    <row r="5364" spans="19:19" x14ac:dyDescent="0.25">
      <c r="S5364" s="11"/>
    </row>
    <row r="5365" spans="19:19" x14ac:dyDescent="0.25">
      <c r="S5365" s="11"/>
    </row>
    <row r="5366" spans="19:19" x14ac:dyDescent="0.25">
      <c r="S5366" s="11"/>
    </row>
    <row r="5367" spans="19:19" x14ac:dyDescent="0.25">
      <c r="S5367" s="11"/>
    </row>
    <row r="5368" spans="19:19" x14ac:dyDescent="0.25">
      <c r="S5368" s="11"/>
    </row>
    <row r="5369" spans="19:19" x14ac:dyDescent="0.25">
      <c r="S5369" s="11"/>
    </row>
    <row r="5370" spans="19:19" x14ac:dyDescent="0.25">
      <c r="S5370" s="11"/>
    </row>
    <row r="5371" spans="19:19" x14ac:dyDescent="0.25">
      <c r="S5371" s="11"/>
    </row>
    <row r="5372" spans="19:19" x14ac:dyDescent="0.25">
      <c r="S5372" s="11"/>
    </row>
    <row r="5373" spans="19:19" x14ac:dyDescent="0.25">
      <c r="S5373" s="11"/>
    </row>
    <row r="5374" spans="19:19" x14ac:dyDescent="0.25">
      <c r="S5374" s="11"/>
    </row>
    <row r="5375" spans="19:19" x14ac:dyDescent="0.25">
      <c r="S5375" s="11"/>
    </row>
    <row r="5376" spans="19:19" x14ac:dyDescent="0.25">
      <c r="S5376" s="11"/>
    </row>
    <row r="5377" spans="19:19" x14ac:dyDescent="0.25">
      <c r="S5377" s="11"/>
    </row>
    <row r="5378" spans="19:19" x14ac:dyDescent="0.25">
      <c r="S5378" s="11"/>
    </row>
    <row r="5379" spans="19:19" x14ac:dyDescent="0.25">
      <c r="S5379" s="11"/>
    </row>
    <row r="5380" spans="19:19" x14ac:dyDescent="0.25">
      <c r="S5380" s="11"/>
    </row>
    <row r="5381" spans="19:19" x14ac:dyDescent="0.25">
      <c r="S5381" s="11"/>
    </row>
    <row r="5382" spans="19:19" x14ac:dyDescent="0.25">
      <c r="S5382" s="11"/>
    </row>
    <row r="5383" spans="19:19" x14ac:dyDescent="0.25">
      <c r="S5383" s="11"/>
    </row>
    <row r="5384" spans="19:19" x14ac:dyDescent="0.25">
      <c r="S5384" s="11"/>
    </row>
    <row r="5385" spans="19:19" x14ac:dyDescent="0.25">
      <c r="S5385" s="11"/>
    </row>
    <row r="5386" spans="19:19" x14ac:dyDescent="0.25">
      <c r="S5386" s="11"/>
    </row>
    <row r="5387" spans="19:19" x14ac:dyDescent="0.25">
      <c r="S5387" s="11"/>
    </row>
    <row r="5388" spans="19:19" x14ac:dyDescent="0.25">
      <c r="S5388" s="11"/>
    </row>
    <row r="5389" spans="19:19" x14ac:dyDescent="0.25">
      <c r="S5389" s="11"/>
    </row>
    <row r="5390" spans="19:19" x14ac:dyDescent="0.25">
      <c r="S5390" s="11"/>
    </row>
    <row r="5391" spans="19:19" x14ac:dyDescent="0.25">
      <c r="S5391" s="11"/>
    </row>
    <row r="5392" spans="19:19" x14ac:dyDescent="0.25">
      <c r="S5392" s="11"/>
    </row>
    <row r="5393" spans="19:19" x14ac:dyDescent="0.25">
      <c r="S5393" s="11"/>
    </row>
    <row r="5394" spans="19:19" x14ac:dyDescent="0.25">
      <c r="S5394" s="11"/>
    </row>
    <row r="5395" spans="19:19" x14ac:dyDescent="0.25">
      <c r="S5395" s="11"/>
    </row>
    <row r="5396" spans="19:19" x14ac:dyDescent="0.25">
      <c r="S5396" s="11"/>
    </row>
    <row r="5397" spans="19:19" x14ac:dyDescent="0.25">
      <c r="S5397" s="11"/>
    </row>
    <row r="5398" spans="19:19" x14ac:dyDescent="0.25">
      <c r="S5398" s="11"/>
    </row>
    <row r="5399" spans="19:19" x14ac:dyDescent="0.25">
      <c r="S5399" s="11"/>
    </row>
    <row r="5400" spans="19:19" x14ac:dyDescent="0.25">
      <c r="S5400" s="11"/>
    </row>
    <row r="5401" spans="19:19" x14ac:dyDescent="0.25">
      <c r="S5401" s="11"/>
    </row>
    <row r="5402" spans="19:19" x14ac:dyDescent="0.25">
      <c r="S5402" s="11"/>
    </row>
    <row r="5403" spans="19:19" x14ac:dyDescent="0.25">
      <c r="S5403" s="11"/>
    </row>
    <row r="5404" spans="19:19" x14ac:dyDescent="0.25">
      <c r="S5404" s="11"/>
    </row>
    <row r="5405" spans="19:19" x14ac:dyDescent="0.25">
      <c r="S5405" s="11"/>
    </row>
    <row r="5406" spans="19:19" x14ac:dyDescent="0.25">
      <c r="S5406" s="11"/>
    </row>
    <row r="5407" spans="19:19" x14ac:dyDescent="0.25">
      <c r="S5407" s="11"/>
    </row>
    <row r="5408" spans="19:19" x14ac:dyDescent="0.25">
      <c r="S5408" s="11"/>
    </row>
    <row r="5409" spans="19:19" x14ac:dyDescent="0.25">
      <c r="S5409" s="11"/>
    </row>
    <row r="5410" spans="19:19" x14ac:dyDescent="0.25">
      <c r="S5410" s="11"/>
    </row>
    <row r="5411" spans="19:19" x14ac:dyDescent="0.25">
      <c r="S5411" s="11"/>
    </row>
    <row r="5412" spans="19:19" x14ac:dyDescent="0.25">
      <c r="S5412" s="11"/>
    </row>
    <row r="5413" spans="19:19" x14ac:dyDescent="0.25">
      <c r="S5413" s="11"/>
    </row>
    <row r="5414" spans="19:19" x14ac:dyDescent="0.25">
      <c r="S5414" s="11"/>
    </row>
    <row r="5415" spans="19:19" x14ac:dyDescent="0.25">
      <c r="S5415" s="11"/>
    </row>
    <row r="5416" spans="19:19" x14ac:dyDescent="0.25">
      <c r="S5416" s="11"/>
    </row>
    <row r="5417" spans="19:19" x14ac:dyDescent="0.25">
      <c r="S5417" s="11"/>
    </row>
    <row r="5418" spans="19:19" x14ac:dyDescent="0.25">
      <c r="S5418" s="11"/>
    </row>
    <row r="5419" spans="19:19" x14ac:dyDescent="0.25">
      <c r="S5419" s="11"/>
    </row>
    <row r="5420" spans="19:19" x14ac:dyDescent="0.25">
      <c r="S5420" s="11"/>
    </row>
    <row r="5421" spans="19:19" x14ac:dyDescent="0.25">
      <c r="S5421" s="11"/>
    </row>
    <row r="5422" spans="19:19" x14ac:dyDescent="0.25">
      <c r="S5422" s="11"/>
    </row>
    <row r="5423" spans="19:19" x14ac:dyDescent="0.25">
      <c r="S5423" s="11"/>
    </row>
    <row r="5424" spans="19:19" x14ac:dyDescent="0.25">
      <c r="S5424" s="11"/>
    </row>
    <row r="5425" spans="19:19" x14ac:dyDescent="0.25">
      <c r="S5425" s="11"/>
    </row>
    <row r="5426" spans="19:19" x14ac:dyDescent="0.25">
      <c r="S5426" s="11"/>
    </row>
    <row r="5427" spans="19:19" x14ac:dyDescent="0.25">
      <c r="S5427" s="11"/>
    </row>
    <row r="5428" spans="19:19" x14ac:dyDescent="0.25">
      <c r="S5428" s="11"/>
    </row>
    <row r="5429" spans="19:19" x14ac:dyDescent="0.25">
      <c r="S5429" s="11"/>
    </row>
    <row r="5430" spans="19:19" x14ac:dyDescent="0.25">
      <c r="S5430" s="11"/>
    </row>
    <row r="5431" spans="19:19" x14ac:dyDescent="0.25">
      <c r="S5431" s="11"/>
    </row>
    <row r="5432" spans="19:19" x14ac:dyDescent="0.25">
      <c r="S5432" s="11"/>
    </row>
    <row r="5433" spans="19:19" x14ac:dyDescent="0.25">
      <c r="S5433" s="11"/>
    </row>
    <row r="5434" spans="19:19" x14ac:dyDescent="0.25">
      <c r="S5434" s="11"/>
    </row>
    <row r="5435" spans="19:19" x14ac:dyDescent="0.25">
      <c r="S5435" s="11"/>
    </row>
    <row r="5436" spans="19:19" x14ac:dyDescent="0.25">
      <c r="S5436" s="11"/>
    </row>
    <row r="5437" spans="19:19" x14ac:dyDescent="0.25">
      <c r="S5437" s="11"/>
    </row>
    <row r="5438" spans="19:19" x14ac:dyDescent="0.25">
      <c r="S5438" s="11"/>
    </row>
    <row r="5439" spans="19:19" x14ac:dyDescent="0.25">
      <c r="S5439" s="11"/>
    </row>
    <row r="5440" spans="19:19" x14ac:dyDescent="0.25">
      <c r="S5440" s="11"/>
    </row>
    <row r="5441" spans="19:19" x14ac:dyDescent="0.25">
      <c r="S5441" s="11"/>
    </row>
    <row r="5442" spans="19:19" x14ac:dyDescent="0.25">
      <c r="S5442" s="11"/>
    </row>
    <row r="5443" spans="19:19" x14ac:dyDescent="0.25">
      <c r="S5443" s="11"/>
    </row>
    <row r="5444" spans="19:19" x14ac:dyDescent="0.25">
      <c r="S5444" s="11"/>
    </row>
    <row r="5445" spans="19:19" x14ac:dyDescent="0.25">
      <c r="S5445" s="11"/>
    </row>
    <row r="5446" spans="19:19" x14ac:dyDescent="0.25">
      <c r="S5446" s="11"/>
    </row>
    <row r="5447" spans="19:19" x14ac:dyDescent="0.25">
      <c r="S5447" s="11"/>
    </row>
    <row r="5448" spans="19:19" x14ac:dyDescent="0.25">
      <c r="S5448" s="11"/>
    </row>
    <row r="5449" spans="19:19" x14ac:dyDescent="0.25">
      <c r="S5449" s="11"/>
    </row>
    <row r="5450" spans="19:19" x14ac:dyDescent="0.25">
      <c r="S5450" s="11"/>
    </row>
    <row r="5451" spans="19:19" x14ac:dyDescent="0.25">
      <c r="S5451" s="11"/>
    </row>
    <row r="5452" spans="19:19" x14ac:dyDescent="0.25">
      <c r="S5452" s="11"/>
    </row>
    <row r="5453" spans="19:19" x14ac:dyDescent="0.25">
      <c r="S5453" s="11"/>
    </row>
    <row r="5454" spans="19:19" x14ac:dyDescent="0.25">
      <c r="S5454" s="11"/>
    </row>
    <row r="5455" spans="19:19" x14ac:dyDescent="0.25">
      <c r="S5455" s="11"/>
    </row>
    <row r="5456" spans="19:19" x14ac:dyDescent="0.25">
      <c r="S5456" s="11"/>
    </row>
    <row r="5457" spans="19:19" x14ac:dyDescent="0.25">
      <c r="S5457" s="11"/>
    </row>
    <row r="5458" spans="19:19" x14ac:dyDescent="0.25">
      <c r="S5458" s="11"/>
    </row>
    <row r="5459" spans="19:19" x14ac:dyDescent="0.25">
      <c r="S5459" s="11"/>
    </row>
    <row r="5460" spans="19:19" x14ac:dyDescent="0.25">
      <c r="S5460" s="11"/>
    </row>
    <row r="5461" spans="19:19" x14ac:dyDescent="0.25">
      <c r="S5461" s="11"/>
    </row>
    <row r="5462" spans="19:19" x14ac:dyDescent="0.25">
      <c r="S5462" s="11"/>
    </row>
    <row r="5463" spans="19:19" x14ac:dyDescent="0.25">
      <c r="S5463" s="11"/>
    </row>
    <row r="5464" spans="19:19" x14ac:dyDescent="0.25">
      <c r="S5464" s="11"/>
    </row>
    <row r="5465" spans="19:19" x14ac:dyDescent="0.25">
      <c r="S5465" s="11"/>
    </row>
    <row r="5466" spans="19:19" x14ac:dyDescent="0.25">
      <c r="S5466" s="11"/>
    </row>
    <row r="5467" spans="19:19" x14ac:dyDescent="0.25">
      <c r="S5467" s="11"/>
    </row>
    <row r="5468" spans="19:19" x14ac:dyDescent="0.25">
      <c r="S5468" s="11"/>
    </row>
    <row r="5469" spans="19:19" x14ac:dyDescent="0.25">
      <c r="S5469" s="11"/>
    </row>
    <row r="5470" spans="19:19" x14ac:dyDescent="0.25">
      <c r="S5470" s="11"/>
    </row>
    <row r="5471" spans="19:19" x14ac:dyDescent="0.25">
      <c r="S5471" s="11"/>
    </row>
    <row r="5472" spans="19:19" x14ac:dyDescent="0.25">
      <c r="S5472" s="11"/>
    </row>
    <row r="5473" spans="19:19" x14ac:dyDescent="0.25">
      <c r="S5473" s="11"/>
    </row>
    <row r="5474" spans="19:19" x14ac:dyDescent="0.25">
      <c r="S5474" s="11"/>
    </row>
    <row r="5475" spans="19:19" x14ac:dyDescent="0.25">
      <c r="S5475" s="11"/>
    </row>
    <row r="5476" spans="19:19" x14ac:dyDescent="0.25">
      <c r="S5476" s="11"/>
    </row>
    <row r="5477" spans="19:19" x14ac:dyDescent="0.25">
      <c r="S5477" s="11"/>
    </row>
    <row r="5478" spans="19:19" x14ac:dyDescent="0.25">
      <c r="S5478" s="11"/>
    </row>
    <row r="5479" spans="19:19" x14ac:dyDescent="0.25">
      <c r="S5479" s="11"/>
    </row>
    <row r="5480" spans="19:19" x14ac:dyDescent="0.25">
      <c r="S5480" s="11"/>
    </row>
    <row r="5481" spans="19:19" x14ac:dyDescent="0.25">
      <c r="S5481" s="11"/>
    </row>
    <row r="5482" spans="19:19" x14ac:dyDescent="0.25">
      <c r="S5482" s="11"/>
    </row>
    <row r="5483" spans="19:19" x14ac:dyDescent="0.25">
      <c r="S5483" s="11"/>
    </row>
    <row r="5484" spans="19:19" x14ac:dyDescent="0.25">
      <c r="S5484" s="11"/>
    </row>
    <row r="5485" spans="19:19" x14ac:dyDescent="0.25">
      <c r="S5485" s="11"/>
    </row>
    <row r="5486" spans="19:19" x14ac:dyDescent="0.25">
      <c r="S5486" s="11"/>
    </row>
    <row r="5487" spans="19:19" x14ac:dyDescent="0.25">
      <c r="S5487" s="11"/>
    </row>
    <row r="5488" spans="19:19" x14ac:dyDescent="0.25">
      <c r="S5488" s="11"/>
    </row>
    <row r="5489" spans="19:19" x14ac:dyDescent="0.25">
      <c r="S5489" s="11"/>
    </row>
    <row r="5490" spans="19:19" x14ac:dyDescent="0.25">
      <c r="S5490" s="11"/>
    </row>
    <row r="5491" spans="19:19" x14ac:dyDescent="0.25">
      <c r="S5491" s="11"/>
    </row>
    <row r="5492" spans="19:19" x14ac:dyDescent="0.25">
      <c r="S5492" s="11"/>
    </row>
    <row r="5493" spans="19:19" x14ac:dyDescent="0.25">
      <c r="S5493" s="11"/>
    </row>
    <row r="5494" spans="19:19" x14ac:dyDescent="0.25">
      <c r="S5494" s="11"/>
    </row>
    <row r="5495" spans="19:19" x14ac:dyDescent="0.25">
      <c r="S5495" s="11"/>
    </row>
    <row r="5496" spans="19:19" x14ac:dyDescent="0.25">
      <c r="S5496" s="11"/>
    </row>
    <row r="5497" spans="19:19" x14ac:dyDescent="0.25">
      <c r="S5497" s="11"/>
    </row>
    <row r="5498" spans="19:19" x14ac:dyDescent="0.25">
      <c r="S5498" s="11"/>
    </row>
    <row r="5499" spans="19:19" x14ac:dyDescent="0.25">
      <c r="S5499" s="11"/>
    </row>
    <row r="5500" spans="19:19" x14ac:dyDescent="0.25">
      <c r="S5500" s="11"/>
    </row>
    <row r="5501" spans="19:19" x14ac:dyDescent="0.25">
      <c r="S5501" s="11"/>
    </row>
    <row r="5502" spans="19:19" x14ac:dyDescent="0.25">
      <c r="S5502" s="11"/>
    </row>
    <row r="5503" spans="19:19" x14ac:dyDescent="0.25">
      <c r="S5503" s="11"/>
    </row>
    <row r="5504" spans="19:19" x14ac:dyDescent="0.25">
      <c r="S5504" s="11"/>
    </row>
    <row r="5505" spans="19:19" x14ac:dyDescent="0.25">
      <c r="S5505" s="11"/>
    </row>
    <row r="5506" spans="19:19" x14ac:dyDescent="0.25">
      <c r="S5506" s="11"/>
    </row>
    <row r="5507" spans="19:19" x14ac:dyDescent="0.25">
      <c r="S5507" s="11"/>
    </row>
    <row r="5508" spans="19:19" x14ac:dyDescent="0.25">
      <c r="S5508" s="11"/>
    </row>
    <row r="5509" spans="19:19" x14ac:dyDescent="0.25">
      <c r="S5509" s="11"/>
    </row>
    <row r="5510" spans="19:19" x14ac:dyDescent="0.25">
      <c r="S5510" s="11"/>
    </row>
    <row r="5511" spans="19:19" x14ac:dyDescent="0.25">
      <c r="S5511" s="11"/>
    </row>
    <row r="5512" spans="19:19" x14ac:dyDescent="0.25">
      <c r="S5512" s="11"/>
    </row>
    <row r="5513" spans="19:19" x14ac:dyDescent="0.25">
      <c r="S5513" s="11"/>
    </row>
    <row r="5514" spans="19:19" x14ac:dyDescent="0.25">
      <c r="S5514" s="11"/>
    </row>
    <row r="5515" spans="19:19" x14ac:dyDescent="0.25">
      <c r="S5515" s="11"/>
    </row>
    <row r="5516" spans="19:19" x14ac:dyDescent="0.25">
      <c r="S5516" s="11"/>
    </row>
    <row r="5517" spans="19:19" x14ac:dyDescent="0.25">
      <c r="S5517" s="11"/>
    </row>
    <row r="5518" spans="19:19" x14ac:dyDescent="0.25">
      <c r="S5518" s="11"/>
    </row>
    <row r="5519" spans="19:19" x14ac:dyDescent="0.25">
      <c r="S5519" s="11"/>
    </row>
    <row r="5520" spans="19:19" x14ac:dyDescent="0.25">
      <c r="S5520" s="11"/>
    </row>
    <row r="5521" spans="19:19" x14ac:dyDescent="0.25">
      <c r="S5521" s="11"/>
    </row>
    <row r="5522" spans="19:19" x14ac:dyDescent="0.25">
      <c r="S5522" s="11"/>
    </row>
    <row r="5523" spans="19:19" x14ac:dyDescent="0.25">
      <c r="S5523" s="11"/>
    </row>
    <row r="5524" spans="19:19" x14ac:dyDescent="0.25">
      <c r="S5524" s="11"/>
    </row>
    <row r="5525" spans="19:19" x14ac:dyDescent="0.25">
      <c r="S5525" s="11"/>
    </row>
    <row r="5526" spans="19:19" x14ac:dyDescent="0.25">
      <c r="S5526" s="11"/>
    </row>
    <row r="5527" spans="19:19" x14ac:dyDescent="0.25">
      <c r="S5527" s="11"/>
    </row>
    <row r="5528" spans="19:19" x14ac:dyDescent="0.25">
      <c r="S5528" s="11"/>
    </row>
    <row r="5529" spans="19:19" x14ac:dyDescent="0.25">
      <c r="S5529" s="11"/>
    </row>
    <row r="5530" spans="19:19" x14ac:dyDescent="0.25">
      <c r="S5530" s="11"/>
    </row>
    <row r="5531" spans="19:19" x14ac:dyDescent="0.25">
      <c r="S5531" s="11"/>
    </row>
    <row r="5532" spans="19:19" x14ac:dyDescent="0.25">
      <c r="S5532" s="11"/>
    </row>
    <row r="5533" spans="19:19" x14ac:dyDescent="0.25">
      <c r="S5533" s="11"/>
    </row>
    <row r="5534" spans="19:19" x14ac:dyDescent="0.25">
      <c r="S5534" s="11"/>
    </row>
    <row r="5535" spans="19:19" x14ac:dyDescent="0.25">
      <c r="S5535" s="11"/>
    </row>
    <row r="5536" spans="19:19" x14ac:dyDescent="0.25">
      <c r="S5536" s="11"/>
    </row>
    <row r="5537" spans="19:19" x14ac:dyDescent="0.25">
      <c r="S5537" s="11"/>
    </row>
    <row r="5538" spans="19:19" x14ac:dyDescent="0.25">
      <c r="S5538" s="11"/>
    </row>
    <row r="5539" spans="19:19" x14ac:dyDescent="0.25">
      <c r="S5539" s="11"/>
    </row>
    <row r="5540" spans="19:19" x14ac:dyDescent="0.25">
      <c r="S5540" s="11"/>
    </row>
    <row r="5541" spans="19:19" x14ac:dyDescent="0.25">
      <c r="S5541" s="11"/>
    </row>
    <row r="5542" spans="19:19" x14ac:dyDescent="0.25">
      <c r="S5542" s="11"/>
    </row>
    <row r="5543" spans="19:19" x14ac:dyDescent="0.25">
      <c r="S5543" s="11"/>
    </row>
    <row r="5544" spans="19:19" x14ac:dyDescent="0.25">
      <c r="S5544" s="11"/>
    </row>
    <row r="5545" spans="19:19" x14ac:dyDescent="0.25">
      <c r="S5545" s="11"/>
    </row>
    <row r="5546" spans="19:19" x14ac:dyDescent="0.25">
      <c r="S5546" s="11"/>
    </row>
    <row r="5547" spans="19:19" x14ac:dyDescent="0.25">
      <c r="S5547" s="11"/>
    </row>
    <row r="5548" spans="19:19" x14ac:dyDescent="0.25">
      <c r="S5548" s="11"/>
    </row>
    <row r="5549" spans="19:19" x14ac:dyDescent="0.25">
      <c r="S5549" s="11"/>
    </row>
    <row r="5550" spans="19:19" x14ac:dyDescent="0.25">
      <c r="S5550" s="11"/>
    </row>
    <row r="5551" spans="19:19" x14ac:dyDescent="0.25">
      <c r="S5551" s="11"/>
    </row>
    <row r="5552" spans="19:19" x14ac:dyDescent="0.25">
      <c r="S5552" s="11"/>
    </row>
    <row r="5553" spans="19:19" x14ac:dyDescent="0.25">
      <c r="S5553" s="11"/>
    </row>
    <row r="5554" spans="19:19" x14ac:dyDescent="0.25">
      <c r="S5554" s="11"/>
    </row>
    <row r="5555" spans="19:19" x14ac:dyDescent="0.25">
      <c r="S5555" s="11"/>
    </row>
    <row r="5556" spans="19:19" x14ac:dyDescent="0.25">
      <c r="S5556" s="11"/>
    </row>
    <row r="5557" spans="19:19" x14ac:dyDescent="0.25">
      <c r="S5557" s="11"/>
    </row>
    <row r="5558" spans="19:19" x14ac:dyDescent="0.25">
      <c r="S5558" s="11"/>
    </row>
    <row r="5559" spans="19:19" x14ac:dyDescent="0.25">
      <c r="S5559" s="11"/>
    </row>
    <row r="5560" spans="19:19" x14ac:dyDescent="0.25">
      <c r="S5560" s="11"/>
    </row>
    <row r="5561" spans="19:19" x14ac:dyDescent="0.25">
      <c r="S5561" s="11"/>
    </row>
    <row r="5562" spans="19:19" x14ac:dyDescent="0.25">
      <c r="S5562" s="11"/>
    </row>
    <row r="5563" spans="19:19" x14ac:dyDescent="0.25">
      <c r="S5563" s="11"/>
    </row>
    <row r="5564" spans="19:19" x14ac:dyDescent="0.25">
      <c r="S5564" s="11"/>
    </row>
    <row r="5565" spans="19:19" x14ac:dyDescent="0.25">
      <c r="S5565" s="11"/>
    </row>
    <row r="5566" spans="19:19" x14ac:dyDescent="0.25">
      <c r="S5566" s="11"/>
    </row>
    <row r="5567" spans="19:19" x14ac:dyDescent="0.25">
      <c r="S5567" s="11"/>
    </row>
    <row r="5568" spans="19:19" x14ac:dyDescent="0.25">
      <c r="S5568" s="11"/>
    </row>
    <row r="5569" spans="19:19" x14ac:dyDescent="0.25">
      <c r="S5569" s="11"/>
    </row>
    <row r="5570" spans="19:19" x14ac:dyDescent="0.25">
      <c r="S5570" s="11"/>
    </row>
    <row r="5571" spans="19:19" x14ac:dyDescent="0.25">
      <c r="S5571" s="11"/>
    </row>
    <row r="5572" spans="19:19" x14ac:dyDescent="0.25">
      <c r="S5572" s="11"/>
    </row>
    <row r="5573" spans="19:19" x14ac:dyDescent="0.25">
      <c r="S5573" s="11"/>
    </row>
    <row r="5574" spans="19:19" x14ac:dyDescent="0.25">
      <c r="S5574" s="11"/>
    </row>
    <row r="5575" spans="19:19" x14ac:dyDescent="0.25">
      <c r="S5575" s="11"/>
    </row>
    <row r="5576" spans="19:19" x14ac:dyDescent="0.25">
      <c r="S5576" s="11"/>
    </row>
    <row r="5577" spans="19:19" x14ac:dyDescent="0.25">
      <c r="S5577" s="11"/>
    </row>
    <row r="5578" spans="19:19" x14ac:dyDescent="0.25">
      <c r="S5578" s="11"/>
    </row>
    <row r="5579" spans="19:19" x14ac:dyDescent="0.25">
      <c r="S5579" s="11"/>
    </row>
    <row r="5580" spans="19:19" x14ac:dyDescent="0.25">
      <c r="S5580" s="11"/>
    </row>
    <row r="5581" spans="19:19" x14ac:dyDescent="0.25">
      <c r="S5581" s="11"/>
    </row>
    <row r="5582" spans="19:19" x14ac:dyDescent="0.25">
      <c r="S5582" s="11"/>
    </row>
    <row r="5583" spans="19:19" x14ac:dyDescent="0.25">
      <c r="S5583" s="11"/>
    </row>
    <row r="5584" spans="19:19" x14ac:dyDescent="0.25">
      <c r="S5584" s="11"/>
    </row>
    <row r="5585" spans="19:19" x14ac:dyDescent="0.25">
      <c r="S5585" s="11"/>
    </row>
    <row r="5586" spans="19:19" x14ac:dyDescent="0.25">
      <c r="S5586" s="11"/>
    </row>
    <row r="5587" spans="19:19" x14ac:dyDescent="0.25">
      <c r="S5587" s="11"/>
    </row>
    <row r="5588" spans="19:19" x14ac:dyDescent="0.25">
      <c r="S5588" s="11"/>
    </row>
    <row r="5589" spans="19:19" x14ac:dyDescent="0.25">
      <c r="S5589" s="11"/>
    </row>
    <row r="5590" spans="19:19" x14ac:dyDescent="0.25">
      <c r="S5590" s="11"/>
    </row>
    <row r="5591" spans="19:19" x14ac:dyDescent="0.25">
      <c r="S5591" s="11"/>
    </row>
    <row r="5592" spans="19:19" x14ac:dyDescent="0.25">
      <c r="S5592" s="11"/>
    </row>
    <row r="5593" spans="19:19" x14ac:dyDescent="0.25">
      <c r="S5593" s="11"/>
    </row>
    <row r="5594" spans="19:19" x14ac:dyDescent="0.25">
      <c r="S5594" s="11"/>
    </row>
    <row r="5595" spans="19:19" x14ac:dyDescent="0.25">
      <c r="S5595" s="11"/>
    </row>
    <row r="5596" spans="19:19" x14ac:dyDescent="0.25">
      <c r="S5596" s="11"/>
    </row>
    <row r="5597" spans="19:19" x14ac:dyDescent="0.25">
      <c r="S5597" s="11"/>
    </row>
    <row r="5598" spans="19:19" x14ac:dyDescent="0.25">
      <c r="S5598" s="11"/>
    </row>
    <row r="5599" spans="19:19" x14ac:dyDescent="0.25">
      <c r="S5599" s="11"/>
    </row>
    <row r="5600" spans="19:19" x14ac:dyDescent="0.25">
      <c r="S5600" s="11"/>
    </row>
    <row r="5601" spans="19:19" x14ac:dyDescent="0.25">
      <c r="S5601" s="11"/>
    </row>
    <row r="5602" spans="19:19" x14ac:dyDescent="0.25">
      <c r="S5602" s="11"/>
    </row>
    <row r="5603" spans="19:19" x14ac:dyDescent="0.25">
      <c r="S5603" s="11"/>
    </row>
    <row r="5604" spans="19:19" x14ac:dyDescent="0.25">
      <c r="S5604" s="11"/>
    </row>
    <row r="5605" spans="19:19" x14ac:dyDescent="0.25">
      <c r="S5605" s="11"/>
    </row>
    <row r="5606" spans="19:19" x14ac:dyDescent="0.25">
      <c r="S5606" s="11"/>
    </row>
    <row r="5607" spans="19:19" x14ac:dyDescent="0.25">
      <c r="S5607" s="11"/>
    </row>
    <row r="5608" spans="19:19" x14ac:dyDescent="0.25">
      <c r="S5608" s="11"/>
    </row>
    <row r="5609" spans="19:19" x14ac:dyDescent="0.25">
      <c r="S5609" s="11"/>
    </row>
    <row r="5610" spans="19:19" x14ac:dyDescent="0.25">
      <c r="S5610" s="11"/>
    </row>
    <row r="5611" spans="19:19" x14ac:dyDescent="0.25">
      <c r="S5611" s="11"/>
    </row>
    <row r="5612" spans="19:19" x14ac:dyDescent="0.25">
      <c r="S5612" s="11"/>
    </row>
    <row r="5613" spans="19:19" x14ac:dyDescent="0.25">
      <c r="S5613" s="11"/>
    </row>
    <row r="5614" spans="19:19" x14ac:dyDescent="0.25">
      <c r="S5614" s="11"/>
    </row>
    <row r="5615" spans="19:19" x14ac:dyDescent="0.25">
      <c r="S5615" s="11"/>
    </row>
    <row r="5616" spans="19:19" x14ac:dyDescent="0.25">
      <c r="S5616" s="11"/>
    </row>
    <row r="5617" spans="19:19" x14ac:dyDescent="0.25">
      <c r="S5617" s="11"/>
    </row>
    <row r="5618" spans="19:19" x14ac:dyDescent="0.25">
      <c r="S5618" s="11"/>
    </row>
    <row r="5619" spans="19:19" x14ac:dyDescent="0.25">
      <c r="S5619" s="11"/>
    </row>
    <row r="5620" spans="19:19" x14ac:dyDescent="0.25">
      <c r="S5620" s="11"/>
    </row>
    <row r="5621" spans="19:19" x14ac:dyDescent="0.25">
      <c r="S5621" s="11"/>
    </row>
    <row r="5622" spans="19:19" x14ac:dyDescent="0.25">
      <c r="S5622" s="11"/>
    </row>
    <row r="5623" spans="19:19" x14ac:dyDescent="0.25">
      <c r="S5623" s="11"/>
    </row>
    <row r="5624" spans="19:19" x14ac:dyDescent="0.25">
      <c r="S5624" s="11"/>
    </row>
    <row r="5625" spans="19:19" x14ac:dyDescent="0.25">
      <c r="S5625" s="11"/>
    </row>
    <row r="5626" spans="19:19" x14ac:dyDescent="0.25">
      <c r="S5626" s="11"/>
    </row>
    <row r="5627" spans="19:19" x14ac:dyDescent="0.25">
      <c r="S5627" s="11"/>
    </row>
    <row r="5628" spans="19:19" x14ac:dyDescent="0.25">
      <c r="S5628" s="11"/>
    </row>
    <row r="5629" spans="19:19" x14ac:dyDescent="0.25">
      <c r="S5629" s="11"/>
    </row>
    <row r="5630" spans="19:19" x14ac:dyDescent="0.25">
      <c r="S5630" s="11"/>
    </row>
    <row r="5631" spans="19:19" x14ac:dyDescent="0.25">
      <c r="S5631" s="11"/>
    </row>
    <row r="5632" spans="19:19" x14ac:dyDescent="0.25">
      <c r="S5632" s="11"/>
    </row>
    <row r="5633" spans="19:19" x14ac:dyDescent="0.25">
      <c r="S5633" s="11"/>
    </row>
    <row r="5634" spans="19:19" x14ac:dyDescent="0.25">
      <c r="S5634" s="11"/>
    </row>
    <row r="5635" spans="19:19" x14ac:dyDescent="0.25">
      <c r="S5635" s="11"/>
    </row>
    <row r="5636" spans="19:19" x14ac:dyDescent="0.25">
      <c r="S5636" s="11"/>
    </row>
    <row r="5637" spans="19:19" x14ac:dyDescent="0.25">
      <c r="S5637" s="11"/>
    </row>
    <row r="5638" spans="19:19" x14ac:dyDescent="0.25">
      <c r="S5638" s="11"/>
    </row>
    <row r="5639" spans="19:19" x14ac:dyDescent="0.25">
      <c r="S5639" s="11"/>
    </row>
    <row r="5640" spans="19:19" x14ac:dyDescent="0.25">
      <c r="S5640" s="11"/>
    </row>
    <row r="5641" spans="19:19" x14ac:dyDescent="0.25">
      <c r="S5641" s="11"/>
    </row>
    <row r="5642" spans="19:19" x14ac:dyDescent="0.25">
      <c r="S5642" s="11"/>
    </row>
    <row r="5643" spans="19:19" x14ac:dyDescent="0.25">
      <c r="S5643" s="11"/>
    </row>
    <row r="5644" spans="19:19" x14ac:dyDescent="0.25">
      <c r="S5644" s="11"/>
    </row>
    <row r="5645" spans="19:19" x14ac:dyDescent="0.25">
      <c r="S5645" s="11"/>
    </row>
    <row r="5646" spans="19:19" x14ac:dyDescent="0.25">
      <c r="S5646" s="11"/>
    </row>
    <row r="5647" spans="19:19" x14ac:dyDescent="0.25">
      <c r="S5647" s="11"/>
    </row>
    <row r="5648" spans="19:19" x14ac:dyDescent="0.25">
      <c r="S5648" s="11"/>
    </row>
    <row r="5649" spans="19:19" x14ac:dyDescent="0.25">
      <c r="S5649" s="11"/>
    </row>
    <row r="5650" spans="19:19" x14ac:dyDescent="0.25">
      <c r="S5650" s="11"/>
    </row>
    <row r="5651" spans="19:19" x14ac:dyDescent="0.25">
      <c r="S5651" s="11"/>
    </row>
    <row r="5652" spans="19:19" x14ac:dyDescent="0.25">
      <c r="S5652" s="11"/>
    </row>
    <row r="5653" spans="19:19" x14ac:dyDescent="0.25">
      <c r="S5653" s="11"/>
    </row>
    <row r="5654" spans="19:19" x14ac:dyDescent="0.25">
      <c r="S5654" s="11"/>
    </row>
    <row r="5655" spans="19:19" x14ac:dyDescent="0.25">
      <c r="S5655" s="11"/>
    </row>
    <row r="5656" spans="19:19" x14ac:dyDescent="0.25">
      <c r="S5656" s="11"/>
    </row>
    <row r="5657" spans="19:19" x14ac:dyDescent="0.25">
      <c r="S5657" s="11"/>
    </row>
    <row r="5658" spans="19:19" x14ac:dyDescent="0.25">
      <c r="S5658" s="11"/>
    </row>
    <row r="5659" spans="19:19" x14ac:dyDescent="0.25">
      <c r="S5659" s="11"/>
    </row>
    <row r="5660" spans="19:19" x14ac:dyDescent="0.25">
      <c r="S5660" s="11"/>
    </row>
    <row r="5661" spans="19:19" x14ac:dyDescent="0.25">
      <c r="S5661" s="11"/>
    </row>
    <row r="5662" spans="19:19" x14ac:dyDescent="0.25">
      <c r="S5662" s="11"/>
    </row>
    <row r="5663" spans="19:19" x14ac:dyDescent="0.25">
      <c r="S5663" s="11"/>
    </row>
    <row r="5664" spans="19:19" x14ac:dyDescent="0.25">
      <c r="S5664" s="11"/>
    </row>
    <row r="5665" spans="19:19" x14ac:dyDescent="0.25">
      <c r="S5665" s="11"/>
    </row>
    <row r="5666" spans="19:19" x14ac:dyDescent="0.25">
      <c r="S5666" s="11"/>
    </row>
    <row r="5667" spans="19:19" x14ac:dyDescent="0.25">
      <c r="S5667" s="11"/>
    </row>
    <row r="5668" spans="19:19" x14ac:dyDescent="0.25">
      <c r="S5668" s="11"/>
    </row>
    <row r="5669" spans="19:19" x14ac:dyDescent="0.25">
      <c r="S5669" s="11"/>
    </row>
    <row r="5670" spans="19:19" x14ac:dyDescent="0.25">
      <c r="S5670" s="11"/>
    </row>
    <row r="5671" spans="19:19" x14ac:dyDescent="0.25">
      <c r="S5671" s="11"/>
    </row>
    <row r="5672" spans="19:19" x14ac:dyDescent="0.25">
      <c r="S5672" s="11"/>
    </row>
    <row r="5673" spans="19:19" x14ac:dyDescent="0.25">
      <c r="S5673" s="11"/>
    </row>
    <row r="5674" spans="19:19" x14ac:dyDescent="0.25">
      <c r="S5674" s="11"/>
    </row>
    <row r="5675" spans="19:19" x14ac:dyDescent="0.25">
      <c r="S5675" s="11"/>
    </row>
    <row r="5676" spans="19:19" x14ac:dyDescent="0.25">
      <c r="S5676" s="11"/>
    </row>
    <row r="5677" spans="19:19" x14ac:dyDescent="0.25">
      <c r="S5677" s="11"/>
    </row>
    <row r="5678" spans="19:19" x14ac:dyDescent="0.25">
      <c r="S5678" s="11"/>
    </row>
    <row r="5679" spans="19:19" x14ac:dyDescent="0.25">
      <c r="S5679" s="11"/>
    </row>
    <row r="5680" spans="19:19" x14ac:dyDescent="0.25">
      <c r="S5680" s="11"/>
    </row>
    <row r="5681" spans="19:19" x14ac:dyDescent="0.25">
      <c r="S5681" s="11"/>
    </row>
    <row r="5682" spans="19:19" x14ac:dyDescent="0.25">
      <c r="S5682" s="11"/>
    </row>
    <row r="5683" spans="19:19" x14ac:dyDescent="0.25">
      <c r="S5683" s="11"/>
    </row>
    <row r="5684" spans="19:19" x14ac:dyDescent="0.25">
      <c r="S5684" s="11"/>
    </row>
    <row r="5685" spans="19:19" x14ac:dyDescent="0.25">
      <c r="S5685" s="11"/>
    </row>
    <row r="5686" spans="19:19" x14ac:dyDescent="0.25">
      <c r="S5686" s="11"/>
    </row>
    <row r="5687" spans="19:19" x14ac:dyDescent="0.25">
      <c r="S5687" s="11"/>
    </row>
    <row r="5688" spans="19:19" x14ac:dyDescent="0.25">
      <c r="S5688" s="11"/>
    </row>
    <row r="5689" spans="19:19" x14ac:dyDescent="0.25">
      <c r="S5689" s="11"/>
    </row>
    <row r="5690" spans="19:19" x14ac:dyDescent="0.25">
      <c r="S5690" s="11"/>
    </row>
    <row r="5691" spans="19:19" x14ac:dyDescent="0.25">
      <c r="S5691" s="11"/>
    </row>
    <row r="5692" spans="19:19" x14ac:dyDescent="0.25">
      <c r="S5692" s="11"/>
    </row>
    <row r="5693" spans="19:19" x14ac:dyDescent="0.25">
      <c r="S5693" s="11"/>
    </row>
    <row r="5694" spans="19:19" x14ac:dyDescent="0.25">
      <c r="S5694" s="11"/>
    </row>
    <row r="5695" spans="19:19" x14ac:dyDescent="0.25">
      <c r="S5695" s="11"/>
    </row>
    <row r="5696" spans="19:19" x14ac:dyDescent="0.25">
      <c r="S5696" s="11"/>
    </row>
    <row r="5697" spans="19:19" x14ac:dyDescent="0.25">
      <c r="S5697" s="11"/>
    </row>
    <row r="5698" spans="19:19" x14ac:dyDescent="0.25">
      <c r="S5698" s="11"/>
    </row>
    <row r="5699" spans="19:19" x14ac:dyDescent="0.25">
      <c r="S5699" s="11"/>
    </row>
    <row r="5700" spans="19:19" x14ac:dyDescent="0.25">
      <c r="S5700" s="11"/>
    </row>
    <row r="5701" spans="19:19" x14ac:dyDescent="0.25">
      <c r="S5701" s="11"/>
    </row>
    <row r="5702" spans="19:19" x14ac:dyDescent="0.25">
      <c r="S5702" s="11"/>
    </row>
    <row r="5703" spans="19:19" x14ac:dyDescent="0.25">
      <c r="S5703" s="11"/>
    </row>
    <row r="5704" spans="19:19" x14ac:dyDescent="0.25">
      <c r="S5704" s="11"/>
    </row>
    <row r="5705" spans="19:19" x14ac:dyDescent="0.25">
      <c r="S5705" s="11"/>
    </row>
    <row r="5706" spans="19:19" x14ac:dyDescent="0.25">
      <c r="S5706" s="11"/>
    </row>
    <row r="5707" spans="19:19" x14ac:dyDescent="0.25">
      <c r="S5707" s="11"/>
    </row>
    <row r="5708" spans="19:19" x14ac:dyDescent="0.25">
      <c r="S5708" s="11"/>
    </row>
    <row r="5709" spans="19:19" x14ac:dyDescent="0.25">
      <c r="S5709" s="11"/>
    </row>
    <row r="5710" spans="19:19" x14ac:dyDescent="0.25">
      <c r="S5710" s="11"/>
    </row>
    <row r="5711" spans="19:19" x14ac:dyDescent="0.25">
      <c r="S5711" s="11"/>
    </row>
    <row r="5712" spans="19:19" x14ac:dyDescent="0.25">
      <c r="S5712" s="11"/>
    </row>
    <row r="5713" spans="19:19" x14ac:dyDescent="0.25">
      <c r="S5713" s="11"/>
    </row>
    <row r="5714" spans="19:19" x14ac:dyDescent="0.25">
      <c r="S5714" s="11"/>
    </row>
    <row r="5715" spans="19:19" x14ac:dyDescent="0.25">
      <c r="S5715" s="11"/>
    </row>
    <row r="5716" spans="19:19" x14ac:dyDescent="0.25">
      <c r="S5716" s="11"/>
    </row>
    <row r="5717" spans="19:19" x14ac:dyDescent="0.25">
      <c r="S5717" s="11"/>
    </row>
    <row r="5718" spans="19:19" x14ac:dyDescent="0.25">
      <c r="S5718" s="11"/>
    </row>
    <row r="5719" spans="19:19" x14ac:dyDescent="0.25">
      <c r="S5719" s="11"/>
    </row>
    <row r="5720" spans="19:19" x14ac:dyDescent="0.25">
      <c r="S5720" s="11"/>
    </row>
    <row r="5721" spans="19:19" x14ac:dyDescent="0.25">
      <c r="S5721" s="11"/>
    </row>
    <row r="5722" spans="19:19" x14ac:dyDescent="0.25">
      <c r="S5722" s="11"/>
    </row>
    <row r="5723" spans="19:19" x14ac:dyDescent="0.25">
      <c r="S5723" s="11"/>
    </row>
    <row r="5724" spans="19:19" x14ac:dyDescent="0.25">
      <c r="S5724" s="11"/>
    </row>
    <row r="5725" spans="19:19" x14ac:dyDescent="0.25">
      <c r="S5725" s="11"/>
    </row>
    <row r="5726" spans="19:19" x14ac:dyDescent="0.25">
      <c r="S5726" s="11"/>
    </row>
    <row r="5727" spans="19:19" x14ac:dyDescent="0.25">
      <c r="S5727" s="11"/>
    </row>
    <row r="5728" spans="19:19" x14ac:dyDescent="0.25">
      <c r="S5728" s="11"/>
    </row>
    <row r="5729" spans="19:19" x14ac:dyDescent="0.25">
      <c r="S5729" s="11"/>
    </row>
    <row r="5730" spans="19:19" x14ac:dyDescent="0.25">
      <c r="S5730" s="11"/>
    </row>
    <row r="5731" spans="19:19" x14ac:dyDescent="0.25">
      <c r="S5731" s="11"/>
    </row>
    <row r="5732" spans="19:19" x14ac:dyDescent="0.25">
      <c r="S5732" s="11"/>
    </row>
    <row r="5733" spans="19:19" x14ac:dyDescent="0.25">
      <c r="S5733" s="11"/>
    </row>
    <row r="5734" spans="19:19" x14ac:dyDescent="0.25">
      <c r="S5734" s="11"/>
    </row>
    <row r="5735" spans="19:19" x14ac:dyDescent="0.25">
      <c r="S5735" s="11"/>
    </row>
    <row r="5736" spans="19:19" x14ac:dyDescent="0.25">
      <c r="S5736" s="11"/>
    </row>
    <row r="5737" spans="19:19" x14ac:dyDescent="0.25">
      <c r="S5737" s="11"/>
    </row>
    <row r="5738" spans="19:19" x14ac:dyDescent="0.25">
      <c r="S5738" s="11"/>
    </row>
    <row r="5739" spans="19:19" x14ac:dyDescent="0.25">
      <c r="S5739" s="11"/>
    </row>
    <row r="5740" spans="19:19" x14ac:dyDescent="0.25">
      <c r="S5740" s="11"/>
    </row>
    <row r="5741" spans="19:19" x14ac:dyDescent="0.25">
      <c r="S5741" s="11"/>
    </row>
    <row r="5742" spans="19:19" x14ac:dyDescent="0.25">
      <c r="S5742" s="11"/>
    </row>
    <row r="5743" spans="19:19" x14ac:dyDescent="0.25">
      <c r="S5743" s="11"/>
    </row>
    <row r="5744" spans="19:19" x14ac:dyDescent="0.25">
      <c r="S5744" s="11"/>
    </row>
    <row r="5745" spans="19:19" x14ac:dyDescent="0.25">
      <c r="S5745" s="11"/>
    </row>
    <row r="5746" spans="19:19" x14ac:dyDescent="0.25">
      <c r="S5746" s="11"/>
    </row>
    <row r="5747" spans="19:19" x14ac:dyDescent="0.25">
      <c r="S5747" s="11"/>
    </row>
    <row r="5748" spans="19:19" x14ac:dyDescent="0.25">
      <c r="S5748" s="11"/>
    </row>
    <row r="5749" spans="19:19" x14ac:dyDescent="0.25">
      <c r="S5749" s="11"/>
    </row>
    <row r="5750" spans="19:19" x14ac:dyDescent="0.25">
      <c r="S5750" s="11"/>
    </row>
    <row r="5751" spans="19:19" x14ac:dyDescent="0.25">
      <c r="S5751" s="11"/>
    </row>
    <row r="5752" spans="19:19" x14ac:dyDescent="0.25">
      <c r="S5752" s="11"/>
    </row>
    <row r="5753" spans="19:19" x14ac:dyDescent="0.25">
      <c r="S5753" s="11"/>
    </row>
    <row r="5754" spans="19:19" x14ac:dyDescent="0.25">
      <c r="S5754" s="11"/>
    </row>
    <row r="5755" spans="19:19" x14ac:dyDescent="0.25">
      <c r="S5755" s="11"/>
    </row>
    <row r="5756" spans="19:19" x14ac:dyDescent="0.25">
      <c r="S5756" s="11"/>
    </row>
    <row r="5757" spans="19:19" x14ac:dyDescent="0.25">
      <c r="S5757" s="11"/>
    </row>
    <row r="5758" spans="19:19" x14ac:dyDescent="0.25">
      <c r="S5758" s="11"/>
    </row>
    <row r="5759" spans="19:19" x14ac:dyDescent="0.25">
      <c r="S5759" s="11"/>
    </row>
    <row r="5760" spans="19:19" x14ac:dyDescent="0.25">
      <c r="S5760" s="11"/>
    </row>
    <row r="5761" spans="19:19" x14ac:dyDescent="0.25">
      <c r="S5761" s="11"/>
    </row>
    <row r="5762" spans="19:19" x14ac:dyDescent="0.25">
      <c r="S5762" s="11"/>
    </row>
    <row r="5763" spans="19:19" x14ac:dyDescent="0.25">
      <c r="S5763" s="11"/>
    </row>
    <row r="5764" spans="19:19" x14ac:dyDescent="0.25">
      <c r="S5764" s="11"/>
    </row>
    <row r="5765" spans="19:19" x14ac:dyDescent="0.25">
      <c r="S5765" s="11"/>
    </row>
    <row r="5766" spans="19:19" x14ac:dyDescent="0.25">
      <c r="S5766" s="11"/>
    </row>
    <row r="5767" spans="19:19" x14ac:dyDescent="0.25">
      <c r="S5767" s="11"/>
    </row>
    <row r="5768" spans="19:19" x14ac:dyDescent="0.25">
      <c r="S5768" s="11"/>
    </row>
    <row r="5769" spans="19:19" x14ac:dyDescent="0.25">
      <c r="S5769" s="11"/>
    </row>
    <row r="5770" spans="19:19" x14ac:dyDescent="0.25">
      <c r="S5770" s="11"/>
    </row>
    <row r="5771" spans="19:19" x14ac:dyDescent="0.25">
      <c r="S5771" s="11"/>
    </row>
    <row r="5772" spans="19:19" x14ac:dyDescent="0.25">
      <c r="S5772" s="11"/>
    </row>
    <row r="5773" spans="19:19" x14ac:dyDescent="0.25">
      <c r="S5773" s="11"/>
    </row>
    <row r="5774" spans="19:19" x14ac:dyDescent="0.25">
      <c r="S5774" s="11"/>
    </row>
    <row r="5775" spans="19:19" x14ac:dyDescent="0.25">
      <c r="S5775" s="11"/>
    </row>
    <row r="5776" spans="19:19" x14ac:dyDescent="0.25">
      <c r="S5776" s="11"/>
    </row>
    <row r="5777" spans="19:19" x14ac:dyDescent="0.25">
      <c r="S5777" s="11"/>
    </row>
    <row r="5778" spans="19:19" x14ac:dyDescent="0.25">
      <c r="S5778" s="11"/>
    </row>
    <row r="5779" spans="19:19" x14ac:dyDescent="0.25">
      <c r="S5779" s="11"/>
    </row>
    <row r="5780" spans="19:19" x14ac:dyDescent="0.25">
      <c r="S5780" s="11"/>
    </row>
    <row r="5781" spans="19:19" x14ac:dyDescent="0.25">
      <c r="S5781" s="11"/>
    </row>
    <row r="5782" spans="19:19" x14ac:dyDescent="0.25">
      <c r="S5782" s="11"/>
    </row>
    <row r="5783" spans="19:19" x14ac:dyDescent="0.25">
      <c r="S5783" s="11"/>
    </row>
    <row r="5784" spans="19:19" x14ac:dyDescent="0.25">
      <c r="S5784" s="11"/>
    </row>
    <row r="5785" spans="19:19" x14ac:dyDescent="0.25">
      <c r="S5785" s="11"/>
    </row>
    <row r="5786" spans="19:19" x14ac:dyDescent="0.25">
      <c r="S5786" s="11"/>
    </row>
    <row r="5787" spans="19:19" x14ac:dyDescent="0.25">
      <c r="S5787" s="11"/>
    </row>
    <row r="5788" spans="19:19" x14ac:dyDescent="0.25">
      <c r="S5788" s="11"/>
    </row>
    <row r="5789" spans="19:19" x14ac:dyDescent="0.25">
      <c r="S5789" s="11"/>
    </row>
    <row r="5790" spans="19:19" x14ac:dyDescent="0.25">
      <c r="S5790" s="11"/>
    </row>
    <row r="5791" spans="19:19" x14ac:dyDescent="0.25">
      <c r="S5791" s="11"/>
    </row>
    <row r="5792" spans="19:19" x14ac:dyDescent="0.25">
      <c r="S5792" s="11"/>
    </row>
    <row r="5793" spans="19:19" x14ac:dyDescent="0.25">
      <c r="S5793" s="11"/>
    </row>
    <row r="5794" spans="19:19" x14ac:dyDescent="0.25">
      <c r="S5794" s="11"/>
    </row>
    <row r="5795" spans="19:19" x14ac:dyDescent="0.25">
      <c r="S5795" s="11"/>
    </row>
    <row r="5796" spans="19:19" x14ac:dyDescent="0.25">
      <c r="S5796" s="11"/>
    </row>
    <row r="5797" spans="19:19" x14ac:dyDescent="0.25">
      <c r="S5797" s="11"/>
    </row>
    <row r="5798" spans="19:19" x14ac:dyDescent="0.25">
      <c r="S5798" s="11"/>
    </row>
    <row r="5799" spans="19:19" x14ac:dyDescent="0.25">
      <c r="S5799" s="11"/>
    </row>
    <row r="5800" spans="19:19" x14ac:dyDescent="0.25">
      <c r="S5800" s="11"/>
    </row>
    <row r="5801" spans="19:19" x14ac:dyDescent="0.25">
      <c r="S5801" s="11"/>
    </row>
    <row r="5802" spans="19:19" x14ac:dyDescent="0.25">
      <c r="S5802" s="11"/>
    </row>
    <row r="5803" spans="19:19" x14ac:dyDescent="0.25">
      <c r="S5803" s="11"/>
    </row>
    <row r="5804" spans="19:19" x14ac:dyDescent="0.25">
      <c r="S5804" s="11"/>
    </row>
    <row r="5805" spans="19:19" x14ac:dyDescent="0.25">
      <c r="S5805" s="11"/>
    </row>
    <row r="5806" spans="19:19" x14ac:dyDescent="0.25">
      <c r="S5806" s="11"/>
    </row>
    <row r="5807" spans="19:19" x14ac:dyDescent="0.25">
      <c r="S5807" s="11"/>
    </row>
    <row r="5808" spans="19:19" x14ac:dyDescent="0.25">
      <c r="S5808" s="11"/>
    </row>
    <row r="5809" spans="19:19" x14ac:dyDescent="0.25">
      <c r="S5809" s="11"/>
    </row>
    <row r="5810" spans="19:19" x14ac:dyDescent="0.25">
      <c r="S5810" s="11"/>
    </row>
    <row r="5811" spans="19:19" x14ac:dyDescent="0.25">
      <c r="S5811" s="11"/>
    </row>
    <row r="5812" spans="19:19" x14ac:dyDescent="0.25">
      <c r="S5812" s="11"/>
    </row>
    <row r="5813" spans="19:19" x14ac:dyDescent="0.25">
      <c r="S5813" s="11"/>
    </row>
    <row r="5814" spans="19:19" x14ac:dyDescent="0.25">
      <c r="S5814" s="11"/>
    </row>
    <row r="5815" spans="19:19" x14ac:dyDescent="0.25">
      <c r="S5815" s="11"/>
    </row>
    <row r="5816" spans="19:19" x14ac:dyDescent="0.25">
      <c r="S5816" s="11"/>
    </row>
    <row r="5817" spans="19:19" x14ac:dyDescent="0.25">
      <c r="S5817" s="11"/>
    </row>
    <row r="5818" spans="19:19" x14ac:dyDescent="0.25">
      <c r="S5818" s="11"/>
    </row>
    <row r="5819" spans="19:19" x14ac:dyDescent="0.25">
      <c r="S5819" s="11"/>
    </row>
    <row r="5820" spans="19:19" x14ac:dyDescent="0.25">
      <c r="S5820" s="11"/>
    </row>
    <row r="5821" spans="19:19" x14ac:dyDescent="0.25">
      <c r="S5821" s="11"/>
    </row>
    <row r="5822" spans="19:19" x14ac:dyDescent="0.25">
      <c r="S5822" s="11"/>
    </row>
    <row r="5823" spans="19:19" x14ac:dyDescent="0.25">
      <c r="S5823" s="11"/>
    </row>
    <row r="5824" spans="19:19" x14ac:dyDescent="0.25">
      <c r="S5824" s="11"/>
    </row>
    <row r="5825" spans="19:19" x14ac:dyDescent="0.25">
      <c r="S5825" s="11"/>
    </row>
    <row r="5826" spans="19:19" x14ac:dyDescent="0.25">
      <c r="S5826" s="11"/>
    </row>
    <row r="5827" spans="19:19" x14ac:dyDescent="0.25">
      <c r="S5827" s="11"/>
    </row>
    <row r="5828" spans="19:19" x14ac:dyDescent="0.25">
      <c r="S5828" s="11"/>
    </row>
    <row r="5829" spans="19:19" x14ac:dyDescent="0.25">
      <c r="S5829" s="11"/>
    </row>
    <row r="5830" spans="19:19" x14ac:dyDescent="0.25">
      <c r="S5830" s="11"/>
    </row>
    <row r="5831" spans="19:19" x14ac:dyDescent="0.25">
      <c r="S5831" s="11"/>
    </row>
    <row r="5832" spans="19:19" x14ac:dyDescent="0.25">
      <c r="S5832" s="11"/>
    </row>
    <row r="5833" spans="19:19" x14ac:dyDescent="0.25">
      <c r="S5833" s="11"/>
    </row>
    <row r="5834" spans="19:19" x14ac:dyDescent="0.25">
      <c r="S5834" s="11"/>
    </row>
    <row r="5835" spans="19:19" x14ac:dyDescent="0.25">
      <c r="S5835" s="11"/>
    </row>
    <row r="5836" spans="19:19" x14ac:dyDescent="0.25">
      <c r="S5836" s="11"/>
    </row>
    <row r="5837" spans="19:19" x14ac:dyDescent="0.25">
      <c r="S5837" s="11"/>
    </row>
    <row r="5838" spans="19:19" x14ac:dyDescent="0.25">
      <c r="S5838" s="11"/>
    </row>
    <row r="5839" spans="19:19" x14ac:dyDescent="0.25">
      <c r="S5839" s="11"/>
    </row>
    <row r="5840" spans="19:19" x14ac:dyDescent="0.25">
      <c r="S5840" s="11"/>
    </row>
    <row r="5841" spans="19:19" x14ac:dyDescent="0.25">
      <c r="S5841" s="11"/>
    </row>
    <row r="5842" spans="19:19" x14ac:dyDescent="0.25">
      <c r="S5842" s="11"/>
    </row>
    <row r="5843" spans="19:19" x14ac:dyDescent="0.25">
      <c r="S5843" s="11"/>
    </row>
    <row r="5844" spans="19:19" x14ac:dyDescent="0.25">
      <c r="S5844" s="11"/>
    </row>
    <row r="5845" spans="19:19" x14ac:dyDescent="0.25">
      <c r="S5845" s="11"/>
    </row>
    <row r="5846" spans="19:19" x14ac:dyDescent="0.25">
      <c r="S5846" s="11"/>
    </row>
    <row r="5847" spans="19:19" x14ac:dyDescent="0.25">
      <c r="S5847" s="11"/>
    </row>
    <row r="5848" spans="19:19" x14ac:dyDescent="0.25">
      <c r="S5848" s="11"/>
    </row>
    <row r="5849" spans="19:19" x14ac:dyDescent="0.25">
      <c r="S5849" s="11"/>
    </row>
    <row r="5850" spans="19:19" x14ac:dyDescent="0.25">
      <c r="S5850" s="11"/>
    </row>
    <row r="5851" spans="19:19" x14ac:dyDescent="0.25">
      <c r="S5851" s="11"/>
    </row>
    <row r="5852" spans="19:19" x14ac:dyDescent="0.25">
      <c r="S5852" s="11"/>
    </row>
    <row r="5853" spans="19:19" x14ac:dyDescent="0.25">
      <c r="S5853" s="11"/>
    </row>
    <row r="5854" spans="19:19" x14ac:dyDescent="0.25">
      <c r="S5854" s="11"/>
    </row>
    <row r="5855" spans="19:19" x14ac:dyDescent="0.25">
      <c r="S5855" s="11"/>
    </row>
    <row r="5856" spans="19:19" x14ac:dyDescent="0.25">
      <c r="S5856" s="11"/>
    </row>
    <row r="5857" spans="19:19" x14ac:dyDescent="0.25">
      <c r="S5857" s="11"/>
    </row>
    <row r="5858" spans="19:19" x14ac:dyDescent="0.25">
      <c r="S5858" s="11"/>
    </row>
    <row r="5859" spans="19:19" x14ac:dyDescent="0.25">
      <c r="S5859" s="11"/>
    </row>
    <row r="5860" spans="19:19" x14ac:dyDescent="0.25">
      <c r="S5860" s="11"/>
    </row>
    <row r="5861" spans="19:19" x14ac:dyDescent="0.25">
      <c r="S5861" s="11"/>
    </row>
    <row r="5862" spans="19:19" x14ac:dyDescent="0.25">
      <c r="S5862" s="11"/>
    </row>
    <row r="5863" spans="19:19" x14ac:dyDescent="0.25">
      <c r="S5863" s="11"/>
    </row>
    <row r="5864" spans="19:19" x14ac:dyDescent="0.25">
      <c r="S5864" s="11"/>
    </row>
    <row r="5865" spans="19:19" x14ac:dyDescent="0.25">
      <c r="S5865" s="11"/>
    </row>
    <row r="5866" spans="19:19" x14ac:dyDescent="0.25">
      <c r="S5866" s="11"/>
    </row>
    <row r="5867" spans="19:19" x14ac:dyDescent="0.25">
      <c r="S5867" s="11"/>
    </row>
    <row r="5868" spans="19:19" x14ac:dyDescent="0.25">
      <c r="S5868" s="11"/>
    </row>
    <row r="5869" spans="19:19" x14ac:dyDescent="0.25">
      <c r="S5869" s="11"/>
    </row>
    <row r="5870" spans="19:19" x14ac:dyDescent="0.25">
      <c r="S5870" s="11"/>
    </row>
    <row r="5871" spans="19:19" x14ac:dyDescent="0.25">
      <c r="S5871" s="11"/>
    </row>
    <row r="5872" spans="19:19" x14ac:dyDescent="0.25">
      <c r="S5872" s="11"/>
    </row>
    <row r="5873" spans="19:19" x14ac:dyDescent="0.25">
      <c r="S5873" s="11"/>
    </row>
    <row r="5874" spans="19:19" x14ac:dyDescent="0.25">
      <c r="S5874" s="11"/>
    </row>
    <row r="5875" spans="19:19" x14ac:dyDescent="0.25">
      <c r="S5875" s="11"/>
    </row>
    <row r="5876" spans="19:19" x14ac:dyDescent="0.25">
      <c r="S5876" s="11"/>
    </row>
    <row r="5877" spans="19:19" x14ac:dyDescent="0.25">
      <c r="S5877" s="11"/>
    </row>
    <row r="5878" spans="19:19" x14ac:dyDescent="0.25">
      <c r="S5878" s="11"/>
    </row>
    <row r="5879" spans="19:19" x14ac:dyDescent="0.25">
      <c r="S5879" s="11"/>
    </row>
    <row r="5880" spans="19:19" x14ac:dyDescent="0.25">
      <c r="S5880" s="11"/>
    </row>
    <row r="5881" spans="19:19" x14ac:dyDescent="0.25">
      <c r="S5881" s="11"/>
    </row>
    <row r="5882" spans="19:19" x14ac:dyDescent="0.25">
      <c r="S5882" s="11"/>
    </row>
    <row r="5883" spans="19:19" x14ac:dyDescent="0.25">
      <c r="S5883" s="11"/>
    </row>
    <row r="5884" spans="19:19" x14ac:dyDescent="0.25">
      <c r="S5884" s="11"/>
    </row>
    <row r="5885" spans="19:19" x14ac:dyDescent="0.25">
      <c r="S5885" s="11"/>
    </row>
    <row r="5886" spans="19:19" x14ac:dyDescent="0.25">
      <c r="S5886" s="11"/>
    </row>
    <row r="5887" spans="19:19" x14ac:dyDescent="0.25">
      <c r="S5887" s="11"/>
    </row>
    <row r="5888" spans="19:19" x14ac:dyDescent="0.25">
      <c r="S5888" s="11"/>
    </row>
    <row r="5889" spans="19:19" x14ac:dyDescent="0.25">
      <c r="S5889" s="11"/>
    </row>
    <row r="5890" spans="19:19" x14ac:dyDescent="0.25">
      <c r="S5890" s="11"/>
    </row>
    <row r="5891" spans="19:19" x14ac:dyDescent="0.25">
      <c r="S5891" s="11"/>
    </row>
    <row r="5892" spans="19:19" x14ac:dyDescent="0.25">
      <c r="S5892" s="11"/>
    </row>
    <row r="5893" spans="19:19" x14ac:dyDescent="0.25">
      <c r="S5893" s="11"/>
    </row>
    <row r="5894" spans="19:19" x14ac:dyDescent="0.25">
      <c r="S5894" s="11"/>
    </row>
    <row r="5895" spans="19:19" x14ac:dyDescent="0.25">
      <c r="S5895" s="11"/>
    </row>
    <row r="5896" spans="19:19" x14ac:dyDescent="0.25">
      <c r="S5896" s="11"/>
    </row>
    <row r="5897" spans="19:19" x14ac:dyDescent="0.25">
      <c r="S5897" s="11"/>
    </row>
    <row r="5898" spans="19:19" x14ac:dyDescent="0.25">
      <c r="S5898" s="11"/>
    </row>
    <row r="5899" spans="19:19" x14ac:dyDescent="0.25">
      <c r="S5899" s="11"/>
    </row>
    <row r="5900" spans="19:19" x14ac:dyDescent="0.25">
      <c r="S5900" s="11"/>
    </row>
    <row r="5901" spans="19:19" x14ac:dyDescent="0.25">
      <c r="S5901" s="11"/>
    </row>
    <row r="5902" spans="19:19" x14ac:dyDescent="0.25">
      <c r="S5902" s="11"/>
    </row>
    <row r="5903" spans="19:19" x14ac:dyDescent="0.25">
      <c r="S5903" s="11"/>
    </row>
    <row r="5904" spans="19:19" x14ac:dyDescent="0.25">
      <c r="S5904" s="11"/>
    </row>
    <row r="5905" spans="19:19" x14ac:dyDescent="0.25">
      <c r="S5905" s="11"/>
    </row>
    <row r="5906" spans="19:19" x14ac:dyDescent="0.25">
      <c r="S5906" s="11"/>
    </row>
    <row r="5907" spans="19:19" x14ac:dyDescent="0.25">
      <c r="S5907" s="11"/>
    </row>
    <row r="5908" spans="19:19" x14ac:dyDescent="0.25">
      <c r="S5908" s="11"/>
    </row>
    <row r="5909" spans="19:19" x14ac:dyDescent="0.25">
      <c r="S5909" s="11"/>
    </row>
    <row r="5910" spans="19:19" x14ac:dyDescent="0.25">
      <c r="S5910" s="11"/>
    </row>
    <row r="5911" spans="19:19" x14ac:dyDescent="0.25">
      <c r="S5911" s="11"/>
    </row>
    <row r="5912" spans="19:19" x14ac:dyDescent="0.25">
      <c r="S5912" s="11"/>
    </row>
    <row r="5913" spans="19:19" x14ac:dyDescent="0.25">
      <c r="S5913" s="11"/>
    </row>
    <row r="5914" spans="19:19" x14ac:dyDescent="0.25">
      <c r="S5914" s="11"/>
    </row>
    <row r="5915" spans="19:19" x14ac:dyDescent="0.25">
      <c r="S5915" s="11"/>
    </row>
    <row r="5916" spans="19:19" x14ac:dyDescent="0.25">
      <c r="S5916" s="11"/>
    </row>
    <row r="5917" spans="19:19" x14ac:dyDescent="0.25">
      <c r="S5917" s="11"/>
    </row>
    <row r="5918" spans="19:19" x14ac:dyDescent="0.25">
      <c r="S5918" s="11"/>
    </row>
    <row r="5919" spans="19:19" x14ac:dyDescent="0.25">
      <c r="S5919" s="11"/>
    </row>
    <row r="5920" spans="19:19" x14ac:dyDescent="0.25">
      <c r="S5920" s="11"/>
    </row>
    <row r="5921" spans="19:19" x14ac:dyDescent="0.25">
      <c r="S5921" s="11"/>
    </row>
    <row r="5922" spans="19:19" x14ac:dyDescent="0.25">
      <c r="S5922" s="11"/>
    </row>
    <row r="5923" spans="19:19" x14ac:dyDescent="0.25">
      <c r="S5923" s="11"/>
    </row>
    <row r="5924" spans="19:19" x14ac:dyDescent="0.25">
      <c r="S5924" s="11"/>
    </row>
    <row r="5925" spans="19:19" x14ac:dyDescent="0.25">
      <c r="S5925" s="11"/>
    </row>
    <row r="5926" spans="19:19" x14ac:dyDescent="0.25">
      <c r="S5926" s="11"/>
    </row>
    <row r="5927" spans="19:19" x14ac:dyDescent="0.25">
      <c r="S5927" s="11"/>
    </row>
    <row r="5928" spans="19:19" x14ac:dyDescent="0.25">
      <c r="S5928" s="11"/>
    </row>
    <row r="5929" spans="19:19" x14ac:dyDescent="0.25">
      <c r="S5929" s="11"/>
    </row>
    <row r="5930" spans="19:19" x14ac:dyDescent="0.25">
      <c r="S5930" s="11"/>
    </row>
    <row r="5931" spans="19:19" x14ac:dyDescent="0.25">
      <c r="S5931" s="11"/>
    </row>
    <row r="5932" spans="19:19" x14ac:dyDescent="0.25">
      <c r="S5932" s="11"/>
    </row>
    <row r="5933" spans="19:19" x14ac:dyDescent="0.25">
      <c r="S5933" s="11"/>
    </row>
    <row r="5934" spans="19:19" x14ac:dyDescent="0.25">
      <c r="S5934" s="11"/>
    </row>
    <row r="5935" spans="19:19" x14ac:dyDescent="0.25">
      <c r="S5935" s="11"/>
    </row>
    <row r="5936" spans="19:19" x14ac:dyDescent="0.25">
      <c r="S5936" s="11"/>
    </row>
    <row r="5937" spans="19:19" x14ac:dyDescent="0.25">
      <c r="S5937" s="11"/>
    </row>
    <row r="5938" spans="19:19" x14ac:dyDescent="0.25">
      <c r="S5938" s="11"/>
    </row>
    <row r="5939" spans="19:19" x14ac:dyDescent="0.25">
      <c r="S5939" s="11"/>
    </row>
    <row r="5940" spans="19:19" x14ac:dyDescent="0.25">
      <c r="S5940" s="11"/>
    </row>
    <row r="5941" spans="19:19" x14ac:dyDescent="0.25">
      <c r="S5941" s="11"/>
    </row>
    <row r="5942" spans="19:19" x14ac:dyDescent="0.25">
      <c r="S5942" s="11"/>
    </row>
    <row r="5943" spans="19:19" x14ac:dyDescent="0.25">
      <c r="S5943" s="11"/>
    </row>
    <row r="5944" spans="19:19" x14ac:dyDescent="0.25">
      <c r="S5944" s="11"/>
    </row>
    <row r="5945" spans="19:19" x14ac:dyDescent="0.25">
      <c r="S5945" s="11"/>
    </row>
    <row r="5946" spans="19:19" x14ac:dyDescent="0.25">
      <c r="S5946" s="11"/>
    </row>
    <row r="5947" spans="19:19" x14ac:dyDescent="0.25">
      <c r="S5947" s="11"/>
    </row>
    <row r="5948" spans="19:19" x14ac:dyDescent="0.25">
      <c r="S5948" s="11"/>
    </row>
    <row r="5949" spans="19:19" x14ac:dyDescent="0.25">
      <c r="S5949" s="11"/>
    </row>
    <row r="5950" spans="19:19" x14ac:dyDescent="0.25">
      <c r="S5950" s="11"/>
    </row>
    <row r="5951" spans="19:19" x14ac:dyDescent="0.25">
      <c r="S5951" s="11"/>
    </row>
    <row r="5952" spans="19:19" x14ac:dyDescent="0.25">
      <c r="S5952" s="11"/>
    </row>
    <row r="5953" spans="19:19" x14ac:dyDescent="0.25">
      <c r="S5953" s="11"/>
    </row>
    <row r="5954" spans="19:19" x14ac:dyDescent="0.25">
      <c r="S5954" s="11"/>
    </row>
    <row r="5955" spans="19:19" x14ac:dyDescent="0.25">
      <c r="S5955" s="11"/>
    </row>
    <row r="5956" spans="19:19" x14ac:dyDescent="0.25">
      <c r="S5956" s="11"/>
    </row>
    <row r="5957" spans="19:19" x14ac:dyDescent="0.25">
      <c r="S5957" s="11"/>
    </row>
    <row r="5958" spans="19:19" x14ac:dyDescent="0.25">
      <c r="S5958" s="11"/>
    </row>
    <row r="5959" spans="19:19" x14ac:dyDescent="0.25">
      <c r="S5959" s="11"/>
    </row>
    <row r="5960" spans="19:19" x14ac:dyDescent="0.25">
      <c r="S5960" s="11"/>
    </row>
    <row r="5961" spans="19:19" x14ac:dyDescent="0.25">
      <c r="S5961" s="11"/>
    </row>
    <row r="5962" spans="19:19" x14ac:dyDescent="0.25">
      <c r="S5962" s="11"/>
    </row>
    <row r="5963" spans="19:19" x14ac:dyDescent="0.25">
      <c r="S5963" s="11"/>
    </row>
    <row r="5964" spans="19:19" x14ac:dyDescent="0.25">
      <c r="S5964" s="11"/>
    </row>
    <row r="5965" spans="19:19" x14ac:dyDescent="0.25">
      <c r="S5965" s="11"/>
    </row>
    <row r="5966" spans="19:19" x14ac:dyDescent="0.25">
      <c r="S5966" s="11"/>
    </row>
    <row r="5967" spans="19:19" x14ac:dyDescent="0.25">
      <c r="S5967" s="11"/>
    </row>
    <row r="5968" spans="19:19" x14ac:dyDescent="0.25">
      <c r="S5968" s="11"/>
    </row>
    <row r="5969" spans="19:19" x14ac:dyDescent="0.25">
      <c r="S5969" s="11"/>
    </row>
    <row r="5970" spans="19:19" x14ac:dyDescent="0.25">
      <c r="S5970" s="11"/>
    </row>
    <row r="5971" spans="19:19" x14ac:dyDescent="0.25">
      <c r="S5971" s="11"/>
    </row>
    <row r="5972" spans="19:19" x14ac:dyDescent="0.25">
      <c r="S5972" s="11"/>
    </row>
    <row r="5973" spans="19:19" x14ac:dyDescent="0.25">
      <c r="S5973" s="11"/>
    </row>
    <row r="5974" spans="19:19" x14ac:dyDescent="0.25">
      <c r="S5974" s="11"/>
    </row>
    <row r="5975" spans="19:19" x14ac:dyDescent="0.25">
      <c r="S5975" s="11"/>
    </row>
    <row r="5976" spans="19:19" x14ac:dyDescent="0.25">
      <c r="S5976" s="11"/>
    </row>
    <row r="5977" spans="19:19" x14ac:dyDescent="0.25">
      <c r="S5977" s="11"/>
    </row>
    <row r="5978" spans="19:19" x14ac:dyDescent="0.25">
      <c r="S5978" s="11"/>
    </row>
    <row r="5979" spans="19:19" x14ac:dyDescent="0.25">
      <c r="S5979" s="11"/>
    </row>
    <row r="5980" spans="19:19" x14ac:dyDescent="0.25">
      <c r="S5980" s="11"/>
    </row>
    <row r="5981" spans="19:19" x14ac:dyDescent="0.25">
      <c r="S5981" s="11"/>
    </row>
    <row r="5982" spans="19:19" x14ac:dyDescent="0.25">
      <c r="S5982" s="11"/>
    </row>
    <row r="5983" spans="19:19" x14ac:dyDescent="0.25">
      <c r="S5983" s="11"/>
    </row>
    <row r="5984" spans="19:19" x14ac:dyDescent="0.25">
      <c r="S5984" s="11"/>
    </row>
    <row r="5985" spans="19:19" x14ac:dyDescent="0.25">
      <c r="S5985" s="11"/>
    </row>
    <row r="5986" spans="19:19" x14ac:dyDescent="0.25">
      <c r="S5986" s="11"/>
    </row>
    <row r="5987" spans="19:19" x14ac:dyDescent="0.25">
      <c r="S5987" s="11"/>
    </row>
    <row r="5988" spans="19:19" x14ac:dyDescent="0.25">
      <c r="S5988" s="11"/>
    </row>
    <row r="5989" spans="19:19" x14ac:dyDescent="0.25">
      <c r="S5989" s="11"/>
    </row>
    <row r="5990" spans="19:19" x14ac:dyDescent="0.25">
      <c r="S5990" s="11"/>
    </row>
    <row r="5991" spans="19:19" x14ac:dyDescent="0.25">
      <c r="S5991" s="11"/>
    </row>
    <row r="5992" spans="19:19" x14ac:dyDescent="0.25">
      <c r="S5992" s="11"/>
    </row>
    <row r="5993" spans="19:19" x14ac:dyDescent="0.25">
      <c r="S5993" s="11"/>
    </row>
    <row r="5994" spans="19:19" x14ac:dyDescent="0.25">
      <c r="S5994" s="11"/>
    </row>
    <row r="5995" spans="19:19" x14ac:dyDescent="0.25">
      <c r="S5995" s="11"/>
    </row>
    <row r="5996" spans="19:19" x14ac:dyDescent="0.25">
      <c r="S5996" s="11"/>
    </row>
    <row r="5997" spans="19:19" x14ac:dyDescent="0.25">
      <c r="S5997" s="11"/>
    </row>
    <row r="5998" spans="19:19" x14ac:dyDescent="0.25">
      <c r="S5998" s="11"/>
    </row>
    <row r="5999" spans="19:19" x14ac:dyDescent="0.25">
      <c r="S5999" s="11"/>
    </row>
    <row r="6000" spans="19:19" x14ac:dyDescent="0.25">
      <c r="S6000" s="11"/>
    </row>
    <row r="6001" spans="19:19" x14ac:dyDescent="0.25">
      <c r="S6001" s="11"/>
    </row>
  </sheetData>
  <dataConsolidate/>
  <mergeCells count="16">
    <mergeCell ref="Y4:Z4"/>
    <mergeCell ref="L4:O4"/>
    <mergeCell ref="P4:S4"/>
    <mergeCell ref="T4:W4"/>
    <mergeCell ref="A1:BA2"/>
    <mergeCell ref="A3:AG3"/>
    <mergeCell ref="G4:G5"/>
    <mergeCell ref="H4:H5"/>
    <mergeCell ref="I4:K4"/>
    <mergeCell ref="A4:A5"/>
    <mergeCell ref="B4:B5"/>
    <mergeCell ref="C4:C5"/>
    <mergeCell ref="D4:D5"/>
    <mergeCell ref="E4:E5"/>
    <mergeCell ref="F4:F5"/>
    <mergeCell ref="AA4:AA5"/>
  </mergeCells>
  <conditionalFormatting sqref="C7:C396">
    <cfRule type="cellIs" dxfId="257" priority="26" operator="equal">
      <formula>"Extra"</formula>
    </cfRule>
    <cfRule type="cellIs" dxfId="256" priority="27" operator="equal">
      <formula>"Rouge"</formula>
    </cfRule>
    <cfRule type="cellIs" dxfId="255" priority="28" operator="equal">
      <formula>"Bleu"</formula>
    </cfRule>
    <cfRule type="cellIs" dxfId="254" priority="29" operator="equal">
      <formula>"Orange"</formula>
    </cfRule>
    <cfRule type="cellIs" dxfId="253" priority="30" operator="equal">
      <formula>"Vert"</formula>
    </cfRule>
  </conditionalFormatting>
  <conditionalFormatting sqref="O7:O6001">
    <cfRule type="cellIs" dxfId="252" priority="24" operator="lessThanOrEqual">
      <formula>$O$6</formula>
    </cfRule>
    <cfRule type="cellIs" dxfId="251" priority="25" operator="greaterThan">
      <formula>$O$6</formula>
    </cfRule>
  </conditionalFormatting>
  <conditionalFormatting sqref="S7:S6001">
    <cfRule type="cellIs" dxfId="250" priority="22" operator="greaterThan">
      <formula>$S$6</formula>
    </cfRule>
    <cfRule type="cellIs" dxfId="249" priority="23" operator="lessThanOrEqual">
      <formula>$S$6</formula>
    </cfRule>
  </conditionalFormatting>
  <conditionalFormatting sqref="W7:W6001">
    <cfRule type="cellIs" dxfId="248" priority="20" operator="lessThanOrEqual">
      <formula>$W$6</formula>
    </cfRule>
    <cfRule type="cellIs" dxfId="247" priority="21" operator="greaterThan">
      <formula>$W$6</formula>
    </cfRule>
  </conditionalFormatting>
  <conditionalFormatting sqref="K7:K6001">
    <cfRule type="cellIs" dxfId="246" priority="18" operator="greaterThan">
      <formula>0</formula>
    </cfRule>
    <cfRule type="cellIs" dxfId="245" priority="19" operator="lessThanOrEqual">
      <formula>0</formula>
    </cfRule>
  </conditionalFormatting>
  <conditionalFormatting sqref="A1">
    <cfRule type="cellIs" dxfId="244" priority="14" operator="equal">
      <formula>"Rouge"</formula>
    </cfRule>
    <cfRule type="cellIs" dxfId="243" priority="15" operator="equal">
      <formula>"Bleu"</formula>
    </cfRule>
    <cfRule type="cellIs" dxfId="242" priority="16" operator="equal">
      <formula>"Orange"</formula>
    </cfRule>
    <cfRule type="cellIs" dxfId="241" priority="17" operator="equal">
      <formula>"Vert"</formula>
    </cfRule>
  </conditionalFormatting>
  <conditionalFormatting sqref="AJ1:AU3">
    <cfRule type="cellIs" dxfId="240" priority="13" operator="lessThan">
      <formula>0</formula>
    </cfRule>
  </conditionalFormatting>
  <conditionalFormatting sqref="C4:C5">
    <cfRule type="cellIs" dxfId="239" priority="9" operator="equal">
      <formula>"Rouge"</formula>
    </cfRule>
    <cfRule type="cellIs" dxfId="238" priority="10" operator="equal">
      <formula>"Bleu"</formula>
    </cfRule>
    <cfRule type="cellIs" dxfId="237" priority="11" operator="equal">
      <formula>"Orange"</formula>
    </cfRule>
    <cfRule type="cellIs" dxfId="236" priority="12" operator="equal">
      <formula>"Vert"</formula>
    </cfRule>
  </conditionalFormatting>
  <conditionalFormatting sqref="B4:B5">
    <cfRule type="cellIs" dxfId="235" priority="5" operator="equal">
      <formula>"Rouge"</formula>
    </cfRule>
    <cfRule type="cellIs" dxfId="234" priority="6" operator="equal">
      <formula>"Bleu"</formula>
    </cfRule>
    <cfRule type="cellIs" dxfId="233" priority="7" operator="equal">
      <formula>"Orange"</formula>
    </cfRule>
    <cfRule type="cellIs" dxfId="232" priority="8" operator="equal">
      <formula>"Vert"</formula>
    </cfRule>
  </conditionalFormatting>
  <conditionalFormatting sqref="A4:A5">
    <cfRule type="cellIs" dxfId="231" priority="1" operator="equal">
      <formula>"Rouge"</formula>
    </cfRule>
    <cfRule type="cellIs" dxfId="230" priority="2" operator="equal">
      <formula>"Bleu"</formula>
    </cfRule>
    <cfRule type="cellIs" dxfId="229" priority="3" operator="equal">
      <formula>"Orange"</formula>
    </cfRule>
    <cfRule type="cellIs" dxfId="228" priority="4" operator="equal">
      <formula>"Vert"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23"/>
  <sheetViews>
    <sheetView workbookViewId="0">
      <selection activeCell="C42" sqref="C42"/>
    </sheetView>
  </sheetViews>
  <sheetFormatPr defaultColWidth="8.7109375" defaultRowHeight="15" x14ac:dyDescent="0.25"/>
  <sheetData>
    <row r="1" spans="1:55" x14ac:dyDescent="0.25"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  <c r="S1">
        <v>17</v>
      </c>
      <c r="T1">
        <v>18</v>
      </c>
      <c r="U1">
        <v>19</v>
      </c>
      <c r="V1">
        <v>20</v>
      </c>
      <c r="W1">
        <v>21</v>
      </c>
      <c r="X1">
        <v>22</v>
      </c>
      <c r="Y1">
        <v>23</v>
      </c>
      <c r="Z1">
        <v>24</v>
      </c>
      <c r="AA1">
        <v>25</v>
      </c>
      <c r="AB1">
        <v>26</v>
      </c>
      <c r="AC1">
        <v>27</v>
      </c>
      <c r="AD1">
        <v>28</v>
      </c>
      <c r="AE1">
        <v>29</v>
      </c>
      <c r="AF1">
        <v>30</v>
      </c>
      <c r="AG1">
        <v>31</v>
      </c>
      <c r="AH1">
        <v>32</v>
      </c>
      <c r="AI1">
        <v>33</v>
      </c>
      <c r="AJ1">
        <v>34</v>
      </c>
      <c r="AK1">
        <v>35</v>
      </c>
      <c r="AL1">
        <v>36</v>
      </c>
      <c r="AM1">
        <v>37</v>
      </c>
      <c r="AN1">
        <v>38</v>
      </c>
      <c r="AO1">
        <v>39</v>
      </c>
      <c r="AP1">
        <v>40</v>
      </c>
      <c r="AQ1">
        <v>41</v>
      </c>
      <c r="AR1">
        <v>42</v>
      </c>
      <c r="AS1">
        <v>43</v>
      </c>
      <c r="AT1">
        <v>44</v>
      </c>
      <c r="AU1">
        <v>45</v>
      </c>
      <c r="AV1">
        <v>46</v>
      </c>
      <c r="AW1">
        <v>47</v>
      </c>
      <c r="AX1">
        <v>48</v>
      </c>
      <c r="AY1">
        <v>49</v>
      </c>
      <c r="AZ1">
        <v>50</v>
      </c>
      <c r="BA1">
        <v>51</v>
      </c>
      <c r="BB1">
        <v>52</v>
      </c>
      <c r="BC1">
        <v>53</v>
      </c>
    </row>
    <row r="2" spans="1:55" x14ac:dyDescent="0.25"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  <c r="J2" t="s">
        <v>41</v>
      </c>
      <c r="K2" t="s">
        <v>42</v>
      </c>
      <c r="L2" t="s">
        <v>43</v>
      </c>
      <c r="M2" t="s">
        <v>44</v>
      </c>
      <c r="N2" t="s">
        <v>45</v>
      </c>
      <c r="O2" t="s">
        <v>46</v>
      </c>
      <c r="P2" t="s">
        <v>47</v>
      </c>
      <c r="Q2" t="s">
        <v>48</v>
      </c>
      <c r="R2" t="s">
        <v>49</v>
      </c>
      <c r="S2" t="s">
        <v>50</v>
      </c>
      <c r="T2" t="s">
        <v>51</v>
      </c>
      <c r="U2" t="s">
        <v>52</v>
      </c>
      <c r="V2" t="s">
        <v>53</v>
      </c>
      <c r="W2" t="s">
        <v>54</v>
      </c>
      <c r="X2" t="s">
        <v>55</v>
      </c>
      <c r="Y2" t="s">
        <v>56</v>
      </c>
      <c r="Z2" t="s">
        <v>57</v>
      </c>
      <c r="AA2" t="s">
        <v>58</v>
      </c>
      <c r="AB2" t="s">
        <v>59</v>
      </c>
      <c r="AC2" t="s">
        <v>60</v>
      </c>
      <c r="AD2" t="s">
        <v>61</v>
      </c>
      <c r="AE2" t="s">
        <v>62</v>
      </c>
      <c r="AF2" t="s">
        <v>63</v>
      </c>
      <c r="AG2" t="s">
        <v>64</v>
      </c>
      <c r="AH2" t="s">
        <v>65</v>
      </c>
      <c r="AI2" t="s">
        <v>66</v>
      </c>
      <c r="AJ2" t="s">
        <v>67</v>
      </c>
      <c r="AK2" t="s">
        <v>68</v>
      </c>
      <c r="AL2" t="s">
        <v>69</v>
      </c>
      <c r="AM2" t="s">
        <v>70</v>
      </c>
      <c r="AN2" t="s">
        <v>71</v>
      </c>
      <c r="AO2" t="s">
        <v>72</v>
      </c>
      <c r="AP2" t="s">
        <v>73</v>
      </c>
      <c r="AQ2" t="s">
        <v>74</v>
      </c>
      <c r="AR2" t="s">
        <v>75</v>
      </c>
      <c r="AS2" t="s">
        <v>76</v>
      </c>
      <c r="AT2" t="s">
        <v>77</v>
      </c>
      <c r="AU2" t="s">
        <v>78</v>
      </c>
      <c r="AV2" t="s">
        <v>79</v>
      </c>
      <c r="AW2" t="s">
        <v>80</v>
      </c>
      <c r="AX2" t="s">
        <v>81</v>
      </c>
      <c r="AY2" t="s">
        <v>82</v>
      </c>
      <c r="AZ2" t="s">
        <v>83</v>
      </c>
      <c r="BA2" t="s">
        <v>84</v>
      </c>
      <c r="BB2" t="s">
        <v>85</v>
      </c>
      <c r="BC2" t="s">
        <v>86</v>
      </c>
    </row>
    <row r="3" spans="1:55" x14ac:dyDescent="0.25">
      <c r="A3">
        <v>1</v>
      </c>
      <c r="B3" t="s">
        <v>15</v>
      </c>
      <c r="C3" t="s">
        <v>89</v>
      </c>
      <c r="D3" t="s">
        <v>90</v>
      </c>
      <c r="E3" t="s">
        <v>87</v>
      </c>
      <c r="F3" t="s">
        <v>88</v>
      </c>
      <c r="G3" t="s">
        <v>89</v>
      </c>
      <c r="H3" t="s">
        <v>90</v>
      </c>
      <c r="I3" t="s">
        <v>87</v>
      </c>
      <c r="J3" t="s">
        <v>88</v>
      </c>
      <c r="K3" t="s">
        <v>89</v>
      </c>
      <c r="L3" t="s">
        <v>90</v>
      </c>
      <c r="M3" t="s">
        <v>87</v>
      </c>
      <c r="N3" t="s">
        <v>88</v>
      </c>
      <c r="O3" t="s">
        <v>89</v>
      </c>
      <c r="P3" t="s">
        <v>90</v>
      </c>
      <c r="Q3" t="s">
        <v>87</v>
      </c>
      <c r="R3" t="s">
        <v>88</v>
      </c>
      <c r="S3" t="s">
        <v>89</v>
      </c>
      <c r="T3" t="s">
        <v>90</v>
      </c>
      <c r="U3" t="s">
        <v>87</v>
      </c>
      <c r="V3" t="s">
        <v>88</v>
      </c>
      <c r="W3" t="s">
        <v>89</v>
      </c>
      <c r="X3" t="s">
        <v>90</v>
      </c>
      <c r="Y3" t="s">
        <v>87</v>
      </c>
      <c r="Z3" t="s">
        <v>88</v>
      </c>
      <c r="AA3" t="s">
        <v>89</v>
      </c>
      <c r="AB3" t="s">
        <v>90</v>
      </c>
      <c r="AC3" t="s">
        <v>87</v>
      </c>
      <c r="AD3" t="s">
        <v>88</v>
      </c>
      <c r="AE3" t="s">
        <v>89</v>
      </c>
      <c r="AF3" t="s">
        <v>90</v>
      </c>
      <c r="AG3" t="s">
        <v>87</v>
      </c>
      <c r="AH3" t="s">
        <v>88</v>
      </c>
      <c r="AI3" t="s">
        <v>89</v>
      </c>
      <c r="AJ3" t="s">
        <v>90</v>
      </c>
      <c r="AK3" t="s">
        <v>87</v>
      </c>
      <c r="AL3" t="s">
        <v>88</v>
      </c>
      <c r="AM3" t="s">
        <v>89</v>
      </c>
      <c r="AN3" t="s">
        <v>90</v>
      </c>
      <c r="AO3" t="s">
        <v>87</v>
      </c>
      <c r="AP3" t="s">
        <v>88</v>
      </c>
      <c r="AQ3" t="s">
        <v>89</v>
      </c>
      <c r="AR3" t="s">
        <v>90</v>
      </c>
      <c r="AS3" t="s">
        <v>87</v>
      </c>
      <c r="AT3" t="s">
        <v>88</v>
      </c>
      <c r="AU3" t="s">
        <v>89</v>
      </c>
      <c r="AV3" t="s">
        <v>90</v>
      </c>
      <c r="AW3" t="s">
        <v>87</v>
      </c>
      <c r="AX3" t="s">
        <v>88</v>
      </c>
      <c r="AY3" t="s">
        <v>89</v>
      </c>
      <c r="AZ3" t="s">
        <v>90</v>
      </c>
      <c r="BA3" t="s">
        <v>87</v>
      </c>
      <c r="BB3" t="s">
        <v>88</v>
      </c>
      <c r="BC3" t="s">
        <v>89</v>
      </c>
    </row>
    <row r="4" spans="1:55" x14ac:dyDescent="0.25">
      <c r="A4">
        <v>2</v>
      </c>
      <c r="B4" t="s">
        <v>16</v>
      </c>
      <c r="C4" t="s">
        <v>87</v>
      </c>
      <c r="D4" t="s">
        <v>88</v>
      </c>
      <c r="E4" t="s">
        <v>89</v>
      </c>
      <c r="F4" t="s">
        <v>90</v>
      </c>
      <c r="G4" t="s">
        <v>87</v>
      </c>
      <c r="H4" t="s">
        <v>88</v>
      </c>
      <c r="I4" t="s">
        <v>89</v>
      </c>
      <c r="J4" t="s">
        <v>90</v>
      </c>
      <c r="K4" t="s">
        <v>87</v>
      </c>
      <c r="L4" t="s">
        <v>88</v>
      </c>
      <c r="M4" t="s">
        <v>89</v>
      </c>
      <c r="N4" t="s">
        <v>90</v>
      </c>
      <c r="O4" t="s">
        <v>87</v>
      </c>
      <c r="P4" t="s">
        <v>88</v>
      </c>
      <c r="Q4" t="s">
        <v>89</v>
      </c>
      <c r="R4" t="s">
        <v>90</v>
      </c>
      <c r="S4" t="s">
        <v>87</v>
      </c>
      <c r="T4" t="s">
        <v>88</v>
      </c>
      <c r="U4" t="s">
        <v>89</v>
      </c>
      <c r="V4" t="s">
        <v>90</v>
      </c>
      <c r="W4" t="s">
        <v>87</v>
      </c>
      <c r="X4" t="s">
        <v>88</v>
      </c>
      <c r="Y4" t="s">
        <v>89</v>
      </c>
      <c r="Z4" t="s">
        <v>90</v>
      </c>
      <c r="AA4" t="s">
        <v>87</v>
      </c>
      <c r="AB4" t="s">
        <v>88</v>
      </c>
      <c r="AC4" t="s">
        <v>89</v>
      </c>
      <c r="AD4" t="s">
        <v>90</v>
      </c>
      <c r="AE4" t="s">
        <v>87</v>
      </c>
      <c r="AF4" t="s">
        <v>88</v>
      </c>
      <c r="AG4" t="s">
        <v>89</v>
      </c>
      <c r="AH4" t="s">
        <v>90</v>
      </c>
      <c r="AI4" t="s">
        <v>87</v>
      </c>
      <c r="AJ4" t="s">
        <v>88</v>
      </c>
      <c r="AK4" t="s">
        <v>89</v>
      </c>
      <c r="AL4" t="s">
        <v>90</v>
      </c>
      <c r="AM4" t="s">
        <v>87</v>
      </c>
      <c r="AN4" t="s">
        <v>88</v>
      </c>
      <c r="AO4" t="s">
        <v>89</v>
      </c>
      <c r="AP4" t="s">
        <v>90</v>
      </c>
      <c r="AQ4" t="s">
        <v>87</v>
      </c>
      <c r="AR4" t="s">
        <v>88</v>
      </c>
      <c r="AS4" t="s">
        <v>89</v>
      </c>
      <c r="AT4" t="s">
        <v>90</v>
      </c>
      <c r="AU4" t="s">
        <v>87</v>
      </c>
      <c r="AV4" t="s">
        <v>88</v>
      </c>
      <c r="AW4" t="s">
        <v>89</v>
      </c>
      <c r="AX4" t="s">
        <v>90</v>
      </c>
      <c r="AY4" t="s">
        <v>87</v>
      </c>
      <c r="AZ4" t="s">
        <v>88</v>
      </c>
      <c r="BA4" t="s">
        <v>89</v>
      </c>
      <c r="BB4" t="s">
        <v>90</v>
      </c>
      <c r="BC4" t="s">
        <v>87</v>
      </c>
    </row>
    <row r="5" spans="1:55" x14ac:dyDescent="0.25">
      <c r="A5">
        <v>3</v>
      </c>
      <c r="B5" t="s">
        <v>17</v>
      </c>
      <c r="C5" t="s">
        <v>88</v>
      </c>
      <c r="D5" t="s">
        <v>89</v>
      </c>
      <c r="E5" t="s">
        <v>90</v>
      </c>
      <c r="F5" t="s">
        <v>87</v>
      </c>
      <c r="G5" t="s">
        <v>88</v>
      </c>
      <c r="H5" t="s">
        <v>89</v>
      </c>
      <c r="I5" t="s">
        <v>90</v>
      </c>
      <c r="J5" t="s">
        <v>87</v>
      </c>
      <c r="K5" t="s">
        <v>88</v>
      </c>
      <c r="L5" t="s">
        <v>89</v>
      </c>
      <c r="M5" t="s">
        <v>90</v>
      </c>
      <c r="N5" t="s">
        <v>87</v>
      </c>
      <c r="O5" t="s">
        <v>88</v>
      </c>
      <c r="P5" t="s">
        <v>89</v>
      </c>
      <c r="Q5" t="s">
        <v>90</v>
      </c>
      <c r="R5" t="s">
        <v>87</v>
      </c>
      <c r="S5" t="s">
        <v>88</v>
      </c>
      <c r="T5" t="s">
        <v>89</v>
      </c>
      <c r="U5" t="s">
        <v>90</v>
      </c>
      <c r="V5" t="s">
        <v>87</v>
      </c>
      <c r="W5" t="s">
        <v>88</v>
      </c>
      <c r="X5" t="s">
        <v>89</v>
      </c>
      <c r="Y5" t="s">
        <v>90</v>
      </c>
      <c r="Z5" t="s">
        <v>87</v>
      </c>
      <c r="AA5" t="s">
        <v>88</v>
      </c>
      <c r="AB5" t="s">
        <v>89</v>
      </c>
      <c r="AC5" t="s">
        <v>90</v>
      </c>
      <c r="AD5" t="s">
        <v>87</v>
      </c>
      <c r="AE5" t="s">
        <v>88</v>
      </c>
      <c r="AF5" t="s">
        <v>89</v>
      </c>
      <c r="AG5" t="s">
        <v>90</v>
      </c>
      <c r="AH5" t="s">
        <v>87</v>
      </c>
      <c r="AI5" t="s">
        <v>88</v>
      </c>
      <c r="AJ5" t="s">
        <v>89</v>
      </c>
      <c r="AK5" t="s">
        <v>90</v>
      </c>
      <c r="AL5" t="s">
        <v>87</v>
      </c>
      <c r="AM5" t="s">
        <v>88</v>
      </c>
      <c r="AN5" t="s">
        <v>89</v>
      </c>
      <c r="AO5" t="s">
        <v>90</v>
      </c>
      <c r="AP5" t="s">
        <v>87</v>
      </c>
      <c r="AQ5" t="s">
        <v>88</v>
      </c>
      <c r="AR5" t="s">
        <v>89</v>
      </c>
      <c r="AS5" t="s">
        <v>90</v>
      </c>
      <c r="AT5" t="s">
        <v>87</v>
      </c>
      <c r="AU5" t="s">
        <v>88</v>
      </c>
      <c r="AV5" t="s">
        <v>89</v>
      </c>
      <c r="AW5" t="s">
        <v>90</v>
      </c>
      <c r="AX5" t="s">
        <v>87</v>
      </c>
      <c r="AY5" t="s">
        <v>88</v>
      </c>
      <c r="AZ5" t="s">
        <v>89</v>
      </c>
      <c r="BA5" t="s">
        <v>90</v>
      </c>
      <c r="BB5" t="s">
        <v>87</v>
      </c>
      <c r="BC5" t="s">
        <v>88</v>
      </c>
    </row>
    <row r="6" spans="1:55" x14ac:dyDescent="0.25">
      <c r="A6">
        <v>4</v>
      </c>
      <c r="B6" t="s">
        <v>18</v>
      </c>
      <c r="C6" t="s">
        <v>89</v>
      </c>
      <c r="D6" t="s">
        <v>90</v>
      </c>
      <c r="E6" t="s">
        <v>87</v>
      </c>
      <c r="F6" t="s">
        <v>88</v>
      </c>
      <c r="G6" t="s">
        <v>89</v>
      </c>
      <c r="H6" t="s">
        <v>90</v>
      </c>
      <c r="I6" t="s">
        <v>87</v>
      </c>
      <c r="J6" t="s">
        <v>88</v>
      </c>
      <c r="K6" t="s">
        <v>89</v>
      </c>
      <c r="L6" t="s">
        <v>90</v>
      </c>
      <c r="M6" t="s">
        <v>87</v>
      </c>
      <c r="N6" t="s">
        <v>88</v>
      </c>
      <c r="O6" t="s">
        <v>89</v>
      </c>
      <c r="P6" t="s">
        <v>90</v>
      </c>
      <c r="Q6" t="s">
        <v>87</v>
      </c>
      <c r="R6" t="s">
        <v>88</v>
      </c>
      <c r="S6" t="s">
        <v>89</v>
      </c>
      <c r="T6" t="s">
        <v>90</v>
      </c>
      <c r="U6" t="s">
        <v>87</v>
      </c>
      <c r="V6" t="s">
        <v>88</v>
      </c>
      <c r="W6" t="s">
        <v>89</v>
      </c>
      <c r="X6" t="s">
        <v>90</v>
      </c>
      <c r="Y6" t="s">
        <v>87</v>
      </c>
      <c r="Z6" t="s">
        <v>88</v>
      </c>
      <c r="AA6" t="s">
        <v>89</v>
      </c>
      <c r="AB6" t="s">
        <v>90</v>
      </c>
      <c r="AC6" t="s">
        <v>87</v>
      </c>
      <c r="AD6" t="s">
        <v>88</v>
      </c>
      <c r="AE6" t="s">
        <v>89</v>
      </c>
      <c r="AF6" t="s">
        <v>90</v>
      </c>
      <c r="AG6" t="s">
        <v>87</v>
      </c>
      <c r="AH6" t="s">
        <v>88</v>
      </c>
      <c r="AI6" t="s">
        <v>89</v>
      </c>
      <c r="AJ6" t="s">
        <v>90</v>
      </c>
      <c r="AK6" t="s">
        <v>87</v>
      </c>
      <c r="AL6" t="s">
        <v>88</v>
      </c>
      <c r="AM6" t="s">
        <v>89</v>
      </c>
      <c r="AN6" t="s">
        <v>90</v>
      </c>
      <c r="AO6" t="s">
        <v>87</v>
      </c>
      <c r="AP6" t="s">
        <v>88</v>
      </c>
      <c r="AQ6" t="s">
        <v>89</v>
      </c>
      <c r="AR6" t="s">
        <v>90</v>
      </c>
      <c r="AS6" t="s">
        <v>87</v>
      </c>
      <c r="AT6" t="s">
        <v>88</v>
      </c>
      <c r="AU6" t="s">
        <v>89</v>
      </c>
      <c r="AV6" t="s">
        <v>90</v>
      </c>
      <c r="AW6" t="s">
        <v>87</v>
      </c>
      <c r="AX6" t="s">
        <v>88</v>
      </c>
      <c r="AY6" t="s">
        <v>89</v>
      </c>
      <c r="AZ6" t="s">
        <v>90</v>
      </c>
      <c r="BA6" t="s">
        <v>87</v>
      </c>
      <c r="BB6" t="s">
        <v>88</v>
      </c>
      <c r="BC6" t="s">
        <v>89</v>
      </c>
    </row>
    <row r="7" spans="1:55" x14ac:dyDescent="0.25">
      <c r="A7">
        <v>5</v>
      </c>
      <c r="B7" t="s">
        <v>19</v>
      </c>
      <c r="C7" t="s">
        <v>87</v>
      </c>
      <c r="D7" t="s">
        <v>88</v>
      </c>
      <c r="E7" t="s">
        <v>89</v>
      </c>
      <c r="F7" t="s">
        <v>90</v>
      </c>
      <c r="G7" t="s">
        <v>87</v>
      </c>
      <c r="H7" t="s">
        <v>88</v>
      </c>
      <c r="I7" t="s">
        <v>89</v>
      </c>
      <c r="J7" t="s">
        <v>90</v>
      </c>
      <c r="K7" t="s">
        <v>87</v>
      </c>
      <c r="L7" t="s">
        <v>88</v>
      </c>
      <c r="M7" t="s">
        <v>89</v>
      </c>
      <c r="N7" t="s">
        <v>90</v>
      </c>
      <c r="O7" t="s">
        <v>87</v>
      </c>
      <c r="P7" t="s">
        <v>88</v>
      </c>
      <c r="Q7" t="s">
        <v>89</v>
      </c>
      <c r="R7" t="s">
        <v>90</v>
      </c>
      <c r="S7" t="s">
        <v>87</v>
      </c>
      <c r="T7" t="s">
        <v>88</v>
      </c>
      <c r="U7" t="s">
        <v>89</v>
      </c>
      <c r="V7" t="s">
        <v>90</v>
      </c>
      <c r="W7" t="s">
        <v>87</v>
      </c>
      <c r="X7" t="s">
        <v>88</v>
      </c>
      <c r="Y7" t="s">
        <v>89</v>
      </c>
      <c r="Z7" t="s">
        <v>90</v>
      </c>
      <c r="AA7" t="s">
        <v>87</v>
      </c>
      <c r="AB7" t="s">
        <v>88</v>
      </c>
      <c r="AC7" t="s">
        <v>89</v>
      </c>
      <c r="AD7" t="s">
        <v>90</v>
      </c>
      <c r="AE7" t="s">
        <v>87</v>
      </c>
      <c r="AF7" t="s">
        <v>88</v>
      </c>
      <c r="AG7" t="s">
        <v>89</v>
      </c>
      <c r="AH7" t="s">
        <v>90</v>
      </c>
      <c r="AI7" t="s">
        <v>87</v>
      </c>
      <c r="AJ7" t="s">
        <v>88</v>
      </c>
      <c r="AK7" t="s">
        <v>89</v>
      </c>
      <c r="AL7" t="s">
        <v>90</v>
      </c>
      <c r="AM7" t="s">
        <v>87</v>
      </c>
      <c r="AN7" t="s">
        <v>88</v>
      </c>
      <c r="AO7" t="s">
        <v>89</v>
      </c>
      <c r="AP7" t="s">
        <v>90</v>
      </c>
      <c r="AQ7" t="s">
        <v>87</v>
      </c>
      <c r="AR7" t="s">
        <v>88</v>
      </c>
      <c r="AS7" t="s">
        <v>89</v>
      </c>
      <c r="AT7" t="s">
        <v>90</v>
      </c>
      <c r="AU7" t="s">
        <v>87</v>
      </c>
      <c r="AV7" t="s">
        <v>88</v>
      </c>
      <c r="AW7" t="s">
        <v>89</v>
      </c>
      <c r="AX7" t="s">
        <v>90</v>
      </c>
      <c r="AY7" t="s">
        <v>87</v>
      </c>
      <c r="AZ7" t="s">
        <v>88</v>
      </c>
      <c r="BA7" t="s">
        <v>89</v>
      </c>
      <c r="BB7" t="s">
        <v>90</v>
      </c>
      <c r="BC7" t="s">
        <v>87</v>
      </c>
    </row>
    <row r="8" spans="1:55" x14ac:dyDescent="0.25">
      <c r="A8">
        <v>6</v>
      </c>
      <c r="B8" t="s">
        <v>20</v>
      </c>
      <c r="C8" t="s">
        <v>88</v>
      </c>
      <c r="D8" t="s">
        <v>89</v>
      </c>
      <c r="E8" t="s">
        <v>90</v>
      </c>
      <c r="F8" t="s">
        <v>87</v>
      </c>
      <c r="G8" t="s">
        <v>88</v>
      </c>
      <c r="H8" t="s">
        <v>89</v>
      </c>
      <c r="I8" t="s">
        <v>90</v>
      </c>
      <c r="J8" t="s">
        <v>87</v>
      </c>
      <c r="K8" t="s">
        <v>88</v>
      </c>
      <c r="L8" t="s">
        <v>89</v>
      </c>
      <c r="M8" t="s">
        <v>90</v>
      </c>
      <c r="N8" t="s">
        <v>87</v>
      </c>
      <c r="O8" t="s">
        <v>88</v>
      </c>
      <c r="P8" t="s">
        <v>89</v>
      </c>
      <c r="Q8" t="s">
        <v>90</v>
      </c>
      <c r="R8" t="s">
        <v>87</v>
      </c>
      <c r="S8" t="s">
        <v>88</v>
      </c>
      <c r="T8" t="s">
        <v>89</v>
      </c>
      <c r="U8" t="s">
        <v>90</v>
      </c>
      <c r="V8" t="s">
        <v>87</v>
      </c>
      <c r="W8" t="s">
        <v>88</v>
      </c>
      <c r="X8" t="s">
        <v>89</v>
      </c>
      <c r="Y8" t="s">
        <v>90</v>
      </c>
      <c r="Z8" t="s">
        <v>87</v>
      </c>
      <c r="AA8" t="s">
        <v>88</v>
      </c>
      <c r="AB8" t="s">
        <v>89</v>
      </c>
      <c r="AC8" t="s">
        <v>90</v>
      </c>
      <c r="AD8" t="s">
        <v>87</v>
      </c>
      <c r="AE8" t="s">
        <v>88</v>
      </c>
      <c r="AF8" t="s">
        <v>89</v>
      </c>
      <c r="AG8" t="s">
        <v>90</v>
      </c>
      <c r="AH8" t="s">
        <v>87</v>
      </c>
      <c r="AI8" t="s">
        <v>88</v>
      </c>
      <c r="AJ8" t="s">
        <v>89</v>
      </c>
      <c r="AK8" t="s">
        <v>90</v>
      </c>
      <c r="AL8" t="s">
        <v>87</v>
      </c>
      <c r="AM8" t="s">
        <v>88</v>
      </c>
      <c r="AN8" t="s">
        <v>89</v>
      </c>
      <c r="AO8" t="s">
        <v>90</v>
      </c>
      <c r="AP8" t="s">
        <v>87</v>
      </c>
      <c r="AQ8" t="s">
        <v>88</v>
      </c>
      <c r="AR8" t="s">
        <v>89</v>
      </c>
      <c r="AS8" t="s">
        <v>90</v>
      </c>
      <c r="AT8" t="s">
        <v>87</v>
      </c>
      <c r="AU8" t="s">
        <v>88</v>
      </c>
      <c r="AV8" t="s">
        <v>89</v>
      </c>
      <c r="AW8" t="s">
        <v>90</v>
      </c>
      <c r="AX8" t="s">
        <v>87</v>
      </c>
      <c r="AY8" t="s">
        <v>88</v>
      </c>
      <c r="AZ8" t="s">
        <v>89</v>
      </c>
      <c r="BA8" t="s">
        <v>90</v>
      </c>
      <c r="BB8" t="s">
        <v>87</v>
      </c>
      <c r="BC8" t="s">
        <v>88</v>
      </c>
    </row>
    <row r="9" spans="1:55" x14ac:dyDescent="0.25">
      <c r="A9">
        <v>7</v>
      </c>
      <c r="B9" t="s">
        <v>21</v>
      </c>
      <c r="C9" t="s">
        <v>89</v>
      </c>
      <c r="D9" t="s">
        <v>90</v>
      </c>
      <c r="E9" t="s">
        <v>87</v>
      </c>
      <c r="F9" t="s">
        <v>88</v>
      </c>
      <c r="G9" t="s">
        <v>89</v>
      </c>
      <c r="H9" t="s">
        <v>90</v>
      </c>
      <c r="I9" t="s">
        <v>87</v>
      </c>
      <c r="J9" t="s">
        <v>88</v>
      </c>
      <c r="K9" t="s">
        <v>89</v>
      </c>
      <c r="L9" t="s">
        <v>90</v>
      </c>
      <c r="M9" t="s">
        <v>87</v>
      </c>
      <c r="N9" t="s">
        <v>88</v>
      </c>
      <c r="O9" t="s">
        <v>89</v>
      </c>
      <c r="P9" t="s">
        <v>90</v>
      </c>
      <c r="Q9" t="s">
        <v>87</v>
      </c>
      <c r="R9" t="s">
        <v>88</v>
      </c>
      <c r="S9" t="s">
        <v>89</v>
      </c>
      <c r="T9" t="s">
        <v>90</v>
      </c>
      <c r="U9" t="s">
        <v>87</v>
      </c>
      <c r="V9" t="s">
        <v>88</v>
      </c>
      <c r="W9" t="s">
        <v>89</v>
      </c>
      <c r="X9" t="s">
        <v>90</v>
      </c>
      <c r="Y9" t="s">
        <v>87</v>
      </c>
      <c r="Z9" t="s">
        <v>88</v>
      </c>
      <c r="AA9" t="s">
        <v>89</v>
      </c>
      <c r="AB9" t="s">
        <v>90</v>
      </c>
      <c r="AC9" t="s">
        <v>87</v>
      </c>
      <c r="AD9" t="s">
        <v>88</v>
      </c>
      <c r="AE9" t="s">
        <v>89</v>
      </c>
      <c r="AF9" t="s">
        <v>90</v>
      </c>
      <c r="AG9" t="s">
        <v>87</v>
      </c>
      <c r="AH9" t="s">
        <v>88</v>
      </c>
      <c r="AI9" t="s">
        <v>89</v>
      </c>
      <c r="AJ9" t="s">
        <v>90</v>
      </c>
      <c r="AK9" t="s">
        <v>87</v>
      </c>
      <c r="AL9" t="s">
        <v>88</v>
      </c>
      <c r="AM9" t="s">
        <v>89</v>
      </c>
      <c r="AN9" t="s">
        <v>90</v>
      </c>
      <c r="AO9" t="s">
        <v>87</v>
      </c>
      <c r="AP9" t="s">
        <v>88</v>
      </c>
      <c r="AQ9" t="s">
        <v>89</v>
      </c>
      <c r="AR9" t="s">
        <v>90</v>
      </c>
      <c r="AS9" t="s">
        <v>87</v>
      </c>
      <c r="AT9" t="s">
        <v>88</v>
      </c>
      <c r="AU9" t="s">
        <v>89</v>
      </c>
      <c r="AV9" t="s">
        <v>90</v>
      </c>
      <c r="AW9" t="s">
        <v>87</v>
      </c>
      <c r="AX9" t="s">
        <v>88</v>
      </c>
      <c r="AY9" t="s">
        <v>89</v>
      </c>
      <c r="AZ9" t="s">
        <v>90</v>
      </c>
      <c r="BA9" t="s">
        <v>87</v>
      </c>
      <c r="BB9" t="s">
        <v>88</v>
      </c>
      <c r="BC9" t="s">
        <v>89</v>
      </c>
    </row>
    <row r="10" spans="1:55" x14ac:dyDescent="0.25">
      <c r="A10">
        <v>8</v>
      </c>
      <c r="B10" t="s">
        <v>22</v>
      </c>
      <c r="C10" t="s">
        <v>90</v>
      </c>
      <c r="D10" t="s">
        <v>87</v>
      </c>
      <c r="E10" t="s">
        <v>88</v>
      </c>
      <c r="F10" t="s">
        <v>89</v>
      </c>
      <c r="G10" t="s">
        <v>90</v>
      </c>
      <c r="H10" t="s">
        <v>87</v>
      </c>
      <c r="I10" t="s">
        <v>88</v>
      </c>
      <c r="J10" t="s">
        <v>89</v>
      </c>
      <c r="K10" t="s">
        <v>90</v>
      </c>
      <c r="L10" t="s">
        <v>87</v>
      </c>
      <c r="M10" t="s">
        <v>88</v>
      </c>
      <c r="N10" t="s">
        <v>89</v>
      </c>
      <c r="O10" t="s">
        <v>90</v>
      </c>
      <c r="P10" t="s">
        <v>87</v>
      </c>
      <c r="Q10" t="s">
        <v>88</v>
      </c>
      <c r="R10" t="s">
        <v>89</v>
      </c>
      <c r="S10" t="s">
        <v>90</v>
      </c>
      <c r="T10" t="s">
        <v>87</v>
      </c>
      <c r="U10" t="s">
        <v>88</v>
      </c>
      <c r="V10" t="s">
        <v>89</v>
      </c>
      <c r="W10" t="s">
        <v>90</v>
      </c>
      <c r="X10" t="s">
        <v>87</v>
      </c>
      <c r="Y10" t="s">
        <v>88</v>
      </c>
      <c r="Z10" t="s">
        <v>89</v>
      </c>
      <c r="AA10" t="s">
        <v>90</v>
      </c>
      <c r="AB10" t="s">
        <v>87</v>
      </c>
      <c r="AC10" t="s">
        <v>88</v>
      </c>
      <c r="AD10" t="s">
        <v>89</v>
      </c>
      <c r="AE10" t="s">
        <v>90</v>
      </c>
      <c r="AF10" t="s">
        <v>87</v>
      </c>
      <c r="AG10" t="s">
        <v>88</v>
      </c>
      <c r="AH10" t="s">
        <v>89</v>
      </c>
      <c r="AI10" t="s">
        <v>90</v>
      </c>
      <c r="AJ10" t="s">
        <v>87</v>
      </c>
      <c r="AK10" t="s">
        <v>88</v>
      </c>
      <c r="AL10" t="s">
        <v>89</v>
      </c>
      <c r="AM10" t="s">
        <v>90</v>
      </c>
      <c r="AN10" t="s">
        <v>87</v>
      </c>
      <c r="AO10" t="s">
        <v>88</v>
      </c>
      <c r="AP10" t="s">
        <v>89</v>
      </c>
      <c r="AQ10" t="s">
        <v>90</v>
      </c>
      <c r="AR10" t="s">
        <v>87</v>
      </c>
      <c r="AS10" t="s">
        <v>88</v>
      </c>
      <c r="AT10" t="s">
        <v>89</v>
      </c>
      <c r="AU10" t="s">
        <v>90</v>
      </c>
      <c r="AV10" t="s">
        <v>87</v>
      </c>
      <c r="AW10" t="s">
        <v>88</v>
      </c>
      <c r="AX10" t="s">
        <v>89</v>
      </c>
      <c r="AY10" t="s">
        <v>90</v>
      </c>
      <c r="AZ10" t="s">
        <v>87</v>
      </c>
      <c r="BA10" t="s">
        <v>88</v>
      </c>
      <c r="BB10" t="s">
        <v>89</v>
      </c>
      <c r="BC10" t="s">
        <v>90</v>
      </c>
    </row>
    <row r="11" spans="1:55" x14ac:dyDescent="0.25">
      <c r="A11">
        <v>9</v>
      </c>
      <c r="B11" t="s">
        <v>23</v>
      </c>
      <c r="C11" t="s">
        <v>88</v>
      </c>
      <c r="D11" t="s">
        <v>89</v>
      </c>
      <c r="E11" t="s">
        <v>90</v>
      </c>
      <c r="F11" t="s">
        <v>87</v>
      </c>
      <c r="G11" t="s">
        <v>88</v>
      </c>
      <c r="H11" t="s">
        <v>89</v>
      </c>
      <c r="I11" t="s">
        <v>90</v>
      </c>
      <c r="J11" t="s">
        <v>87</v>
      </c>
      <c r="K11" t="s">
        <v>88</v>
      </c>
      <c r="L11" t="s">
        <v>89</v>
      </c>
      <c r="M11" t="s">
        <v>90</v>
      </c>
      <c r="N11" t="s">
        <v>87</v>
      </c>
      <c r="O11" t="s">
        <v>88</v>
      </c>
      <c r="P11" t="s">
        <v>89</v>
      </c>
      <c r="Q11" t="s">
        <v>90</v>
      </c>
      <c r="R11" t="s">
        <v>87</v>
      </c>
      <c r="S11" t="s">
        <v>88</v>
      </c>
      <c r="T11" t="s">
        <v>89</v>
      </c>
      <c r="U11" t="s">
        <v>90</v>
      </c>
      <c r="V11" t="s">
        <v>87</v>
      </c>
      <c r="W11" t="s">
        <v>88</v>
      </c>
      <c r="X11" t="s">
        <v>89</v>
      </c>
      <c r="Y11" t="s">
        <v>90</v>
      </c>
      <c r="Z11" t="s">
        <v>87</v>
      </c>
      <c r="AA11" t="s">
        <v>88</v>
      </c>
      <c r="AB11" t="s">
        <v>89</v>
      </c>
      <c r="AC11" t="s">
        <v>90</v>
      </c>
      <c r="AD11" t="s">
        <v>87</v>
      </c>
      <c r="AE11" t="s">
        <v>88</v>
      </c>
      <c r="AF11" t="s">
        <v>89</v>
      </c>
      <c r="AG11" t="s">
        <v>90</v>
      </c>
      <c r="AH11" t="s">
        <v>87</v>
      </c>
      <c r="AI11" t="s">
        <v>88</v>
      </c>
      <c r="AJ11" t="s">
        <v>89</v>
      </c>
      <c r="AK11" t="s">
        <v>90</v>
      </c>
      <c r="AL11" t="s">
        <v>87</v>
      </c>
      <c r="AM11" t="s">
        <v>88</v>
      </c>
      <c r="AN11" t="s">
        <v>89</v>
      </c>
      <c r="AO11" t="s">
        <v>90</v>
      </c>
      <c r="AP11" t="s">
        <v>87</v>
      </c>
      <c r="AQ11" t="s">
        <v>88</v>
      </c>
      <c r="AR11" t="s">
        <v>89</v>
      </c>
      <c r="AS11" t="s">
        <v>90</v>
      </c>
      <c r="AT11" t="s">
        <v>87</v>
      </c>
      <c r="AU11" t="s">
        <v>88</v>
      </c>
      <c r="AV11" t="s">
        <v>89</v>
      </c>
      <c r="AW11" t="s">
        <v>90</v>
      </c>
      <c r="AX11" t="s">
        <v>87</v>
      </c>
      <c r="AY11" t="s">
        <v>88</v>
      </c>
      <c r="AZ11" t="s">
        <v>89</v>
      </c>
      <c r="BA11" t="s">
        <v>90</v>
      </c>
      <c r="BB11" t="s">
        <v>87</v>
      </c>
      <c r="BC11" t="s">
        <v>88</v>
      </c>
    </row>
    <row r="12" spans="1:55" x14ac:dyDescent="0.25">
      <c r="A12">
        <v>10</v>
      </c>
      <c r="B12" t="s">
        <v>24</v>
      </c>
      <c r="C12" t="s">
        <v>87</v>
      </c>
      <c r="D12" t="s">
        <v>88</v>
      </c>
      <c r="E12" t="s">
        <v>89</v>
      </c>
      <c r="F12" t="s">
        <v>90</v>
      </c>
      <c r="G12" t="s">
        <v>87</v>
      </c>
      <c r="H12" t="s">
        <v>88</v>
      </c>
      <c r="I12" t="s">
        <v>89</v>
      </c>
      <c r="J12" t="s">
        <v>90</v>
      </c>
      <c r="K12" t="s">
        <v>87</v>
      </c>
      <c r="L12" t="s">
        <v>88</v>
      </c>
      <c r="M12" t="s">
        <v>89</v>
      </c>
      <c r="N12" t="s">
        <v>90</v>
      </c>
      <c r="O12" t="s">
        <v>87</v>
      </c>
      <c r="P12" t="s">
        <v>88</v>
      </c>
      <c r="Q12" t="s">
        <v>89</v>
      </c>
      <c r="R12" t="s">
        <v>90</v>
      </c>
      <c r="S12" t="s">
        <v>87</v>
      </c>
      <c r="T12" t="s">
        <v>88</v>
      </c>
      <c r="U12" t="s">
        <v>89</v>
      </c>
      <c r="V12" t="s">
        <v>90</v>
      </c>
      <c r="W12" t="s">
        <v>87</v>
      </c>
      <c r="X12" t="s">
        <v>88</v>
      </c>
      <c r="Y12" t="s">
        <v>89</v>
      </c>
      <c r="Z12" t="s">
        <v>90</v>
      </c>
      <c r="AA12" t="s">
        <v>87</v>
      </c>
      <c r="AB12" t="s">
        <v>88</v>
      </c>
      <c r="AC12" t="s">
        <v>89</v>
      </c>
      <c r="AD12" t="s">
        <v>90</v>
      </c>
      <c r="AE12" t="s">
        <v>87</v>
      </c>
      <c r="AF12" t="s">
        <v>88</v>
      </c>
      <c r="AG12" t="s">
        <v>89</v>
      </c>
      <c r="AH12" t="s">
        <v>90</v>
      </c>
      <c r="AI12" t="s">
        <v>87</v>
      </c>
      <c r="AJ12" t="s">
        <v>88</v>
      </c>
      <c r="AK12" t="s">
        <v>89</v>
      </c>
      <c r="AL12" t="s">
        <v>90</v>
      </c>
      <c r="AM12" t="s">
        <v>87</v>
      </c>
      <c r="AN12" t="s">
        <v>88</v>
      </c>
      <c r="AO12" t="s">
        <v>89</v>
      </c>
      <c r="AP12" t="s">
        <v>90</v>
      </c>
      <c r="AQ12" t="s">
        <v>87</v>
      </c>
      <c r="AR12" t="s">
        <v>88</v>
      </c>
      <c r="AS12" t="s">
        <v>89</v>
      </c>
      <c r="AT12" t="s">
        <v>90</v>
      </c>
      <c r="AU12" t="s">
        <v>87</v>
      </c>
      <c r="AV12" t="s">
        <v>88</v>
      </c>
      <c r="AW12" t="s">
        <v>89</v>
      </c>
      <c r="AX12" t="s">
        <v>90</v>
      </c>
      <c r="AY12" t="s">
        <v>87</v>
      </c>
      <c r="AZ12" t="s">
        <v>88</v>
      </c>
      <c r="BA12" t="s">
        <v>89</v>
      </c>
      <c r="BB12" t="s">
        <v>90</v>
      </c>
      <c r="BC12" t="s">
        <v>87</v>
      </c>
    </row>
    <row r="13" spans="1:55" x14ac:dyDescent="0.25">
      <c r="A13">
        <v>11</v>
      </c>
      <c r="B13" t="s">
        <v>25</v>
      </c>
      <c r="C13" t="s">
        <v>90</v>
      </c>
      <c r="D13" t="s">
        <v>87</v>
      </c>
      <c r="E13" t="s">
        <v>88</v>
      </c>
      <c r="F13" t="s">
        <v>89</v>
      </c>
      <c r="G13" t="s">
        <v>90</v>
      </c>
      <c r="H13" t="s">
        <v>87</v>
      </c>
      <c r="I13" t="s">
        <v>88</v>
      </c>
      <c r="J13" t="s">
        <v>89</v>
      </c>
      <c r="K13" t="s">
        <v>90</v>
      </c>
      <c r="L13" t="s">
        <v>87</v>
      </c>
      <c r="M13" t="s">
        <v>88</v>
      </c>
      <c r="N13" t="s">
        <v>89</v>
      </c>
      <c r="O13" t="s">
        <v>90</v>
      </c>
      <c r="P13" t="s">
        <v>87</v>
      </c>
      <c r="Q13" t="s">
        <v>88</v>
      </c>
      <c r="R13" t="s">
        <v>89</v>
      </c>
      <c r="S13" t="s">
        <v>90</v>
      </c>
      <c r="T13" t="s">
        <v>87</v>
      </c>
      <c r="U13" t="s">
        <v>88</v>
      </c>
      <c r="V13" t="s">
        <v>89</v>
      </c>
      <c r="W13" t="s">
        <v>90</v>
      </c>
      <c r="X13" t="s">
        <v>87</v>
      </c>
      <c r="Y13" t="s">
        <v>88</v>
      </c>
      <c r="Z13" t="s">
        <v>89</v>
      </c>
      <c r="AA13" t="s">
        <v>90</v>
      </c>
      <c r="AB13" t="s">
        <v>87</v>
      </c>
      <c r="AC13" t="s">
        <v>88</v>
      </c>
      <c r="AD13" t="s">
        <v>89</v>
      </c>
      <c r="AE13" t="s">
        <v>90</v>
      </c>
      <c r="AF13" t="s">
        <v>87</v>
      </c>
      <c r="AG13" t="s">
        <v>88</v>
      </c>
      <c r="AH13" t="s">
        <v>89</v>
      </c>
      <c r="AI13" t="s">
        <v>90</v>
      </c>
      <c r="AJ13" t="s">
        <v>87</v>
      </c>
      <c r="AK13" t="s">
        <v>88</v>
      </c>
      <c r="AL13" t="s">
        <v>89</v>
      </c>
      <c r="AM13" t="s">
        <v>90</v>
      </c>
      <c r="AN13" t="s">
        <v>87</v>
      </c>
      <c r="AO13" t="s">
        <v>88</v>
      </c>
      <c r="AP13" t="s">
        <v>89</v>
      </c>
      <c r="AQ13" t="s">
        <v>90</v>
      </c>
      <c r="AR13" t="s">
        <v>87</v>
      </c>
      <c r="AS13" t="s">
        <v>88</v>
      </c>
      <c r="AT13" t="s">
        <v>89</v>
      </c>
      <c r="AU13" t="s">
        <v>90</v>
      </c>
      <c r="AV13" t="s">
        <v>87</v>
      </c>
      <c r="AW13" t="s">
        <v>88</v>
      </c>
      <c r="AX13" t="s">
        <v>89</v>
      </c>
      <c r="AY13" t="s">
        <v>90</v>
      </c>
      <c r="AZ13" t="s">
        <v>87</v>
      </c>
      <c r="BA13" t="s">
        <v>88</v>
      </c>
      <c r="BB13" t="s">
        <v>89</v>
      </c>
      <c r="BC13" t="s">
        <v>90</v>
      </c>
    </row>
    <row r="14" spans="1:55" x14ac:dyDescent="0.25">
      <c r="A14">
        <v>12</v>
      </c>
      <c r="B14" t="s">
        <v>26</v>
      </c>
      <c r="C14" t="s">
        <v>88</v>
      </c>
      <c r="D14" t="s">
        <v>89</v>
      </c>
      <c r="E14" t="s">
        <v>90</v>
      </c>
      <c r="F14" t="s">
        <v>87</v>
      </c>
      <c r="G14" t="s">
        <v>88</v>
      </c>
      <c r="H14" t="s">
        <v>89</v>
      </c>
      <c r="I14" t="s">
        <v>90</v>
      </c>
      <c r="J14" t="s">
        <v>87</v>
      </c>
      <c r="K14" t="s">
        <v>88</v>
      </c>
      <c r="L14" t="s">
        <v>89</v>
      </c>
      <c r="M14" t="s">
        <v>90</v>
      </c>
      <c r="N14" t="s">
        <v>87</v>
      </c>
      <c r="O14" t="s">
        <v>88</v>
      </c>
      <c r="P14" t="s">
        <v>89</v>
      </c>
      <c r="Q14" t="s">
        <v>90</v>
      </c>
      <c r="R14" t="s">
        <v>87</v>
      </c>
      <c r="S14" t="s">
        <v>88</v>
      </c>
      <c r="T14" t="s">
        <v>89</v>
      </c>
      <c r="U14" t="s">
        <v>90</v>
      </c>
      <c r="V14" t="s">
        <v>87</v>
      </c>
      <c r="W14" t="s">
        <v>88</v>
      </c>
      <c r="X14" t="s">
        <v>89</v>
      </c>
      <c r="Y14" t="s">
        <v>90</v>
      </c>
      <c r="Z14" t="s">
        <v>87</v>
      </c>
      <c r="AA14" t="s">
        <v>88</v>
      </c>
      <c r="AB14" t="s">
        <v>89</v>
      </c>
      <c r="AC14" t="s">
        <v>90</v>
      </c>
      <c r="AD14" t="s">
        <v>87</v>
      </c>
      <c r="AE14" t="s">
        <v>88</v>
      </c>
      <c r="AF14" t="s">
        <v>89</v>
      </c>
      <c r="AG14" t="s">
        <v>90</v>
      </c>
      <c r="AH14" t="s">
        <v>87</v>
      </c>
      <c r="AI14" t="s">
        <v>88</v>
      </c>
      <c r="AJ14" t="s">
        <v>89</v>
      </c>
      <c r="AK14" t="s">
        <v>90</v>
      </c>
      <c r="AL14" t="s">
        <v>87</v>
      </c>
      <c r="AM14" t="s">
        <v>88</v>
      </c>
      <c r="AN14" t="s">
        <v>89</v>
      </c>
      <c r="AO14" t="s">
        <v>90</v>
      </c>
      <c r="AP14" t="s">
        <v>87</v>
      </c>
      <c r="AQ14" t="s">
        <v>88</v>
      </c>
      <c r="AR14" t="s">
        <v>89</v>
      </c>
      <c r="AS14" t="s">
        <v>90</v>
      </c>
      <c r="AT14" t="s">
        <v>87</v>
      </c>
      <c r="AU14" t="s">
        <v>88</v>
      </c>
      <c r="AV14" t="s">
        <v>89</v>
      </c>
      <c r="AW14" t="s">
        <v>90</v>
      </c>
      <c r="AX14" t="s">
        <v>87</v>
      </c>
      <c r="AY14" t="s">
        <v>88</v>
      </c>
      <c r="AZ14" t="s">
        <v>89</v>
      </c>
      <c r="BA14" t="s">
        <v>90</v>
      </c>
      <c r="BB14" t="s">
        <v>87</v>
      </c>
      <c r="BC14" t="s">
        <v>88</v>
      </c>
    </row>
    <row r="15" spans="1:55" x14ac:dyDescent="0.25">
      <c r="A15">
        <v>13</v>
      </c>
      <c r="B15" t="s">
        <v>27</v>
      </c>
      <c r="C15" t="s">
        <v>87</v>
      </c>
      <c r="D15" t="s">
        <v>88</v>
      </c>
      <c r="E15" t="s">
        <v>89</v>
      </c>
      <c r="F15" t="s">
        <v>90</v>
      </c>
      <c r="G15" t="s">
        <v>87</v>
      </c>
      <c r="H15" t="s">
        <v>88</v>
      </c>
      <c r="I15" t="s">
        <v>89</v>
      </c>
      <c r="J15" t="s">
        <v>90</v>
      </c>
      <c r="K15" t="s">
        <v>87</v>
      </c>
      <c r="L15" t="s">
        <v>88</v>
      </c>
      <c r="M15" t="s">
        <v>89</v>
      </c>
      <c r="N15" t="s">
        <v>90</v>
      </c>
      <c r="O15" t="s">
        <v>87</v>
      </c>
      <c r="P15" t="s">
        <v>88</v>
      </c>
      <c r="Q15" t="s">
        <v>89</v>
      </c>
      <c r="R15" t="s">
        <v>90</v>
      </c>
      <c r="S15" t="s">
        <v>87</v>
      </c>
      <c r="T15" t="s">
        <v>88</v>
      </c>
      <c r="U15" t="s">
        <v>89</v>
      </c>
      <c r="V15" t="s">
        <v>90</v>
      </c>
      <c r="W15" t="s">
        <v>87</v>
      </c>
      <c r="X15" t="s">
        <v>88</v>
      </c>
      <c r="Y15" t="s">
        <v>89</v>
      </c>
      <c r="Z15" t="s">
        <v>90</v>
      </c>
      <c r="AA15" t="s">
        <v>87</v>
      </c>
      <c r="AB15" t="s">
        <v>88</v>
      </c>
      <c r="AC15" t="s">
        <v>89</v>
      </c>
      <c r="AD15" t="s">
        <v>90</v>
      </c>
      <c r="AE15" t="s">
        <v>87</v>
      </c>
      <c r="AF15" t="s">
        <v>88</v>
      </c>
      <c r="AG15" t="s">
        <v>89</v>
      </c>
      <c r="AH15" t="s">
        <v>90</v>
      </c>
      <c r="AI15" t="s">
        <v>87</v>
      </c>
      <c r="AJ15" t="s">
        <v>88</v>
      </c>
      <c r="AK15" t="s">
        <v>89</v>
      </c>
      <c r="AL15" t="s">
        <v>90</v>
      </c>
      <c r="AM15" t="s">
        <v>87</v>
      </c>
      <c r="AN15" t="s">
        <v>88</v>
      </c>
      <c r="AO15" t="s">
        <v>89</v>
      </c>
      <c r="AP15" t="s">
        <v>90</v>
      </c>
      <c r="AQ15" t="s">
        <v>87</v>
      </c>
      <c r="AR15" t="s">
        <v>88</v>
      </c>
      <c r="AS15" t="s">
        <v>89</v>
      </c>
      <c r="AT15" t="s">
        <v>90</v>
      </c>
      <c r="AU15" t="s">
        <v>87</v>
      </c>
      <c r="AV15" t="s">
        <v>88</v>
      </c>
      <c r="AW15" t="s">
        <v>89</v>
      </c>
      <c r="AX15" t="s">
        <v>90</v>
      </c>
      <c r="AY15" t="s">
        <v>87</v>
      </c>
      <c r="AZ15" t="s">
        <v>88</v>
      </c>
      <c r="BA15" t="s">
        <v>89</v>
      </c>
      <c r="BB15" t="s">
        <v>90</v>
      </c>
      <c r="BC15" t="s">
        <v>87</v>
      </c>
    </row>
    <row r="16" spans="1:55" x14ac:dyDescent="0.25">
      <c r="A16">
        <v>14</v>
      </c>
      <c r="B16" t="s">
        <v>28</v>
      </c>
      <c r="C16" t="s">
        <v>89</v>
      </c>
      <c r="D16" t="s">
        <v>90</v>
      </c>
      <c r="E16" t="s">
        <v>87</v>
      </c>
      <c r="F16" t="s">
        <v>88</v>
      </c>
      <c r="G16" t="s">
        <v>89</v>
      </c>
      <c r="H16" t="s">
        <v>90</v>
      </c>
      <c r="I16" t="s">
        <v>87</v>
      </c>
      <c r="J16" t="s">
        <v>88</v>
      </c>
      <c r="K16" t="s">
        <v>89</v>
      </c>
      <c r="L16" t="s">
        <v>90</v>
      </c>
      <c r="M16" t="s">
        <v>87</v>
      </c>
      <c r="N16" t="s">
        <v>88</v>
      </c>
      <c r="O16" t="s">
        <v>89</v>
      </c>
      <c r="P16" t="s">
        <v>90</v>
      </c>
      <c r="Q16" t="s">
        <v>87</v>
      </c>
      <c r="R16" t="s">
        <v>88</v>
      </c>
      <c r="S16" t="s">
        <v>89</v>
      </c>
      <c r="T16" t="s">
        <v>90</v>
      </c>
      <c r="U16" t="s">
        <v>87</v>
      </c>
      <c r="V16" t="s">
        <v>88</v>
      </c>
      <c r="W16" t="s">
        <v>89</v>
      </c>
      <c r="X16" t="s">
        <v>90</v>
      </c>
      <c r="Y16" t="s">
        <v>87</v>
      </c>
      <c r="Z16" t="s">
        <v>88</v>
      </c>
      <c r="AA16" t="s">
        <v>89</v>
      </c>
      <c r="AB16" t="s">
        <v>90</v>
      </c>
      <c r="AC16" t="s">
        <v>87</v>
      </c>
      <c r="AD16" t="s">
        <v>88</v>
      </c>
      <c r="AE16" t="s">
        <v>89</v>
      </c>
      <c r="AF16" t="s">
        <v>90</v>
      </c>
      <c r="AG16" t="s">
        <v>87</v>
      </c>
      <c r="AH16" t="s">
        <v>88</v>
      </c>
      <c r="AI16" t="s">
        <v>89</v>
      </c>
      <c r="AJ16" t="s">
        <v>90</v>
      </c>
      <c r="AK16" t="s">
        <v>87</v>
      </c>
      <c r="AL16" t="s">
        <v>88</v>
      </c>
      <c r="AM16" t="s">
        <v>89</v>
      </c>
      <c r="AN16" t="s">
        <v>90</v>
      </c>
      <c r="AO16" t="s">
        <v>87</v>
      </c>
      <c r="AP16" t="s">
        <v>88</v>
      </c>
      <c r="AQ16" t="s">
        <v>89</v>
      </c>
      <c r="AR16" t="s">
        <v>90</v>
      </c>
      <c r="AS16" t="s">
        <v>87</v>
      </c>
      <c r="AT16" t="s">
        <v>88</v>
      </c>
      <c r="AU16" t="s">
        <v>89</v>
      </c>
      <c r="AV16" t="s">
        <v>90</v>
      </c>
      <c r="AW16" t="s">
        <v>87</v>
      </c>
      <c r="AX16" t="s">
        <v>88</v>
      </c>
      <c r="AY16" t="s">
        <v>89</v>
      </c>
      <c r="AZ16" t="s">
        <v>90</v>
      </c>
      <c r="BA16" t="s">
        <v>87</v>
      </c>
      <c r="BB16" t="s">
        <v>88</v>
      </c>
      <c r="BC16" t="s">
        <v>89</v>
      </c>
    </row>
    <row r="17" spans="1:55" x14ac:dyDescent="0.25">
      <c r="A17">
        <v>15</v>
      </c>
      <c r="B17" t="s">
        <v>29</v>
      </c>
      <c r="C17" t="s">
        <v>90</v>
      </c>
      <c r="D17" t="s">
        <v>87</v>
      </c>
      <c r="E17" t="s">
        <v>88</v>
      </c>
      <c r="F17" t="s">
        <v>89</v>
      </c>
      <c r="G17" t="s">
        <v>90</v>
      </c>
      <c r="H17" t="s">
        <v>87</v>
      </c>
      <c r="I17" t="s">
        <v>88</v>
      </c>
      <c r="J17" t="s">
        <v>89</v>
      </c>
      <c r="K17" t="s">
        <v>90</v>
      </c>
      <c r="L17" t="s">
        <v>87</v>
      </c>
      <c r="M17" t="s">
        <v>88</v>
      </c>
      <c r="N17" t="s">
        <v>89</v>
      </c>
      <c r="O17" t="s">
        <v>90</v>
      </c>
      <c r="P17" t="s">
        <v>87</v>
      </c>
      <c r="Q17" t="s">
        <v>88</v>
      </c>
      <c r="R17" t="s">
        <v>89</v>
      </c>
      <c r="S17" t="s">
        <v>90</v>
      </c>
      <c r="T17" t="s">
        <v>87</v>
      </c>
      <c r="U17" t="s">
        <v>88</v>
      </c>
      <c r="V17" t="s">
        <v>89</v>
      </c>
      <c r="W17" t="s">
        <v>90</v>
      </c>
      <c r="X17" t="s">
        <v>87</v>
      </c>
      <c r="Y17" t="s">
        <v>88</v>
      </c>
      <c r="Z17" t="s">
        <v>89</v>
      </c>
      <c r="AA17" t="s">
        <v>90</v>
      </c>
      <c r="AB17" t="s">
        <v>87</v>
      </c>
      <c r="AC17" t="s">
        <v>88</v>
      </c>
      <c r="AD17" t="s">
        <v>89</v>
      </c>
      <c r="AE17" t="s">
        <v>90</v>
      </c>
      <c r="AF17" t="s">
        <v>87</v>
      </c>
      <c r="AG17" t="s">
        <v>88</v>
      </c>
      <c r="AH17" t="s">
        <v>89</v>
      </c>
      <c r="AI17" t="s">
        <v>90</v>
      </c>
      <c r="AJ17" t="s">
        <v>87</v>
      </c>
      <c r="AK17" t="s">
        <v>88</v>
      </c>
      <c r="AL17" t="s">
        <v>89</v>
      </c>
      <c r="AM17" t="s">
        <v>90</v>
      </c>
      <c r="AN17" t="s">
        <v>87</v>
      </c>
      <c r="AO17" t="s">
        <v>88</v>
      </c>
      <c r="AP17" t="s">
        <v>89</v>
      </c>
      <c r="AQ17" t="s">
        <v>90</v>
      </c>
      <c r="AR17" t="s">
        <v>87</v>
      </c>
      <c r="AS17" t="s">
        <v>88</v>
      </c>
      <c r="AT17" t="s">
        <v>89</v>
      </c>
      <c r="AU17" t="s">
        <v>90</v>
      </c>
      <c r="AV17" t="s">
        <v>87</v>
      </c>
      <c r="AW17" t="s">
        <v>88</v>
      </c>
      <c r="AX17" t="s">
        <v>89</v>
      </c>
      <c r="AY17" t="s">
        <v>90</v>
      </c>
      <c r="AZ17" t="s">
        <v>87</v>
      </c>
      <c r="BA17" t="s">
        <v>88</v>
      </c>
      <c r="BB17" t="s">
        <v>89</v>
      </c>
      <c r="BC17" t="s">
        <v>90</v>
      </c>
    </row>
    <row r="18" spans="1:55" x14ac:dyDescent="0.25">
      <c r="A18">
        <v>16</v>
      </c>
      <c r="B18" t="s">
        <v>30</v>
      </c>
      <c r="C18" t="s">
        <v>87</v>
      </c>
      <c r="D18" t="s">
        <v>88</v>
      </c>
      <c r="E18" t="s">
        <v>89</v>
      </c>
      <c r="F18" t="s">
        <v>90</v>
      </c>
      <c r="G18" t="s">
        <v>87</v>
      </c>
      <c r="H18" t="s">
        <v>88</v>
      </c>
      <c r="I18" t="s">
        <v>89</v>
      </c>
      <c r="J18" t="s">
        <v>90</v>
      </c>
      <c r="K18" t="s">
        <v>87</v>
      </c>
      <c r="L18" t="s">
        <v>88</v>
      </c>
      <c r="M18" t="s">
        <v>89</v>
      </c>
      <c r="N18" t="s">
        <v>90</v>
      </c>
      <c r="O18" t="s">
        <v>87</v>
      </c>
      <c r="P18" t="s">
        <v>88</v>
      </c>
      <c r="Q18" t="s">
        <v>89</v>
      </c>
      <c r="R18" t="s">
        <v>90</v>
      </c>
      <c r="S18" t="s">
        <v>87</v>
      </c>
      <c r="T18" t="s">
        <v>88</v>
      </c>
      <c r="U18" t="s">
        <v>89</v>
      </c>
      <c r="V18" t="s">
        <v>90</v>
      </c>
      <c r="W18" t="s">
        <v>87</v>
      </c>
      <c r="X18" t="s">
        <v>88</v>
      </c>
      <c r="Y18" t="s">
        <v>89</v>
      </c>
      <c r="Z18" t="s">
        <v>90</v>
      </c>
      <c r="AA18" t="s">
        <v>87</v>
      </c>
      <c r="AB18" t="s">
        <v>88</v>
      </c>
      <c r="AC18" t="s">
        <v>89</v>
      </c>
      <c r="AD18" t="s">
        <v>90</v>
      </c>
      <c r="AE18" t="s">
        <v>87</v>
      </c>
      <c r="AF18" t="s">
        <v>88</v>
      </c>
      <c r="AG18" t="s">
        <v>89</v>
      </c>
      <c r="AH18" t="s">
        <v>90</v>
      </c>
      <c r="AI18" t="s">
        <v>87</v>
      </c>
      <c r="AJ18" t="s">
        <v>88</v>
      </c>
      <c r="AK18" t="s">
        <v>89</v>
      </c>
      <c r="AL18" t="s">
        <v>90</v>
      </c>
      <c r="AM18" t="s">
        <v>87</v>
      </c>
      <c r="AN18" t="s">
        <v>88</v>
      </c>
      <c r="AO18" t="s">
        <v>89</v>
      </c>
      <c r="AP18" t="s">
        <v>90</v>
      </c>
      <c r="AQ18" t="s">
        <v>87</v>
      </c>
      <c r="AR18" t="s">
        <v>88</v>
      </c>
      <c r="AS18" t="s">
        <v>89</v>
      </c>
      <c r="AT18" t="s">
        <v>90</v>
      </c>
      <c r="AU18" t="s">
        <v>87</v>
      </c>
      <c r="AV18" t="s">
        <v>88</v>
      </c>
      <c r="AW18" t="s">
        <v>89</v>
      </c>
      <c r="AX18" t="s">
        <v>90</v>
      </c>
      <c r="AY18" t="s">
        <v>87</v>
      </c>
      <c r="AZ18" t="s">
        <v>88</v>
      </c>
      <c r="BA18" t="s">
        <v>89</v>
      </c>
      <c r="BB18" t="s">
        <v>90</v>
      </c>
      <c r="BC18" t="s">
        <v>87</v>
      </c>
    </row>
    <row r="19" spans="1:55" x14ac:dyDescent="0.25">
      <c r="A19">
        <v>17</v>
      </c>
      <c r="B19" t="s">
        <v>31</v>
      </c>
      <c r="C19" t="s">
        <v>89</v>
      </c>
      <c r="D19" t="s">
        <v>90</v>
      </c>
      <c r="E19" t="s">
        <v>87</v>
      </c>
      <c r="F19" t="s">
        <v>88</v>
      </c>
      <c r="G19" t="s">
        <v>89</v>
      </c>
      <c r="H19" t="s">
        <v>90</v>
      </c>
      <c r="I19" t="s">
        <v>87</v>
      </c>
      <c r="J19" t="s">
        <v>88</v>
      </c>
      <c r="K19" t="s">
        <v>89</v>
      </c>
      <c r="L19" t="s">
        <v>90</v>
      </c>
      <c r="M19" t="s">
        <v>87</v>
      </c>
      <c r="N19" t="s">
        <v>88</v>
      </c>
      <c r="O19" t="s">
        <v>89</v>
      </c>
      <c r="P19" t="s">
        <v>90</v>
      </c>
      <c r="Q19" t="s">
        <v>87</v>
      </c>
      <c r="R19" t="s">
        <v>88</v>
      </c>
      <c r="S19" t="s">
        <v>89</v>
      </c>
      <c r="T19" t="s">
        <v>90</v>
      </c>
      <c r="U19" t="s">
        <v>87</v>
      </c>
      <c r="V19" t="s">
        <v>88</v>
      </c>
      <c r="W19" t="s">
        <v>89</v>
      </c>
      <c r="X19" t="s">
        <v>90</v>
      </c>
      <c r="Y19" t="s">
        <v>87</v>
      </c>
      <c r="Z19" t="s">
        <v>88</v>
      </c>
      <c r="AA19" t="s">
        <v>89</v>
      </c>
      <c r="AB19" t="s">
        <v>90</v>
      </c>
      <c r="AC19" t="s">
        <v>87</v>
      </c>
      <c r="AD19" t="s">
        <v>88</v>
      </c>
      <c r="AE19" t="s">
        <v>89</v>
      </c>
      <c r="AF19" t="s">
        <v>90</v>
      </c>
      <c r="AG19" t="s">
        <v>87</v>
      </c>
      <c r="AH19" t="s">
        <v>88</v>
      </c>
      <c r="AI19" t="s">
        <v>89</v>
      </c>
      <c r="AJ19" t="s">
        <v>90</v>
      </c>
      <c r="AK19" t="s">
        <v>87</v>
      </c>
      <c r="AL19" t="s">
        <v>88</v>
      </c>
      <c r="AM19" t="s">
        <v>89</v>
      </c>
      <c r="AN19" t="s">
        <v>90</v>
      </c>
      <c r="AO19" t="s">
        <v>87</v>
      </c>
      <c r="AP19" t="s">
        <v>88</v>
      </c>
      <c r="AQ19" t="s">
        <v>89</v>
      </c>
      <c r="AR19" t="s">
        <v>90</v>
      </c>
      <c r="AS19" t="s">
        <v>87</v>
      </c>
      <c r="AT19" t="s">
        <v>88</v>
      </c>
      <c r="AU19" t="s">
        <v>89</v>
      </c>
      <c r="AV19" t="s">
        <v>90</v>
      </c>
      <c r="AW19" t="s">
        <v>87</v>
      </c>
      <c r="AX19" t="s">
        <v>88</v>
      </c>
      <c r="AY19" t="s">
        <v>89</v>
      </c>
      <c r="AZ19" t="s">
        <v>90</v>
      </c>
      <c r="BA19" t="s">
        <v>87</v>
      </c>
      <c r="BB19" t="s">
        <v>88</v>
      </c>
      <c r="BC19" t="s">
        <v>89</v>
      </c>
    </row>
    <row r="20" spans="1:55" x14ac:dyDescent="0.25">
      <c r="A20">
        <v>18</v>
      </c>
      <c r="B20" t="s">
        <v>32</v>
      </c>
      <c r="C20" t="s">
        <v>90</v>
      </c>
      <c r="D20" t="s">
        <v>87</v>
      </c>
      <c r="E20" t="s">
        <v>88</v>
      </c>
      <c r="F20" t="s">
        <v>89</v>
      </c>
      <c r="G20" t="s">
        <v>90</v>
      </c>
      <c r="H20" t="s">
        <v>87</v>
      </c>
      <c r="I20" t="s">
        <v>88</v>
      </c>
      <c r="J20" t="s">
        <v>89</v>
      </c>
      <c r="K20" t="s">
        <v>90</v>
      </c>
      <c r="L20" t="s">
        <v>87</v>
      </c>
      <c r="M20" t="s">
        <v>88</v>
      </c>
      <c r="N20" t="s">
        <v>89</v>
      </c>
      <c r="O20" t="s">
        <v>90</v>
      </c>
      <c r="P20" t="s">
        <v>87</v>
      </c>
      <c r="Q20" t="s">
        <v>88</v>
      </c>
      <c r="R20" t="s">
        <v>89</v>
      </c>
      <c r="S20" t="s">
        <v>90</v>
      </c>
      <c r="T20" t="s">
        <v>87</v>
      </c>
      <c r="U20" t="s">
        <v>88</v>
      </c>
      <c r="V20" t="s">
        <v>89</v>
      </c>
      <c r="W20" t="s">
        <v>90</v>
      </c>
      <c r="X20" t="s">
        <v>87</v>
      </c>
      <c r="Y20" t="s">
        <v>88</v>
      </c>
      <c r="Z20" t="s">
        <v>89</v>
      </c>
      <c r="AA20" t="s">
        <v>90</v>
      </c>
      <c r="AB20" t="s">
        <v>87</v>
      </c>
      <c r="AC20" t="s">
        <v>88</v>
      </c>
      <c r="AD20" t="s">
        <v>89</v>
      </c>
      <c r="AE20" t="s">
        <v>90</v>
      </c>
      <c r="AF20" t="s">
        <v>87</v>
      </c>
      <c r="AG20" t="s">
        <v>88</v>
      </c>
      <c r="AH20" t="s">
        <v>89</v>
      </c>
      <c r="AI20" t="s">
        <v>90</v>
      </c>
      <c r="AJ20" t="s">
        <v>87</v>
      </c>
      <c r="AK20" t="s">
        <v>88</v>
      </c>
      <c r="AL20" t="s">
        <v>89</v>
      </c>
      <c r="AM20" t="s">
        <v>90</v>
      </c>
      <c r="AN20" t="s">
        <v>87</v>
      </c>
      <c r="AO20" t="s">
        <v>88</v>
      </c>
      <c r="AP20" t="s">
        <v>89</v>
      </c>
      <c r="AQ20" t="s">
        <v>90</v>
      </c>
      <c r="AR20" t="s">
        <v>87</v>
      </c>
      <c r="AS20" t="s">
        <v>88</v>
      </c>
      <c r="AT20" t="s">
        <v>89</v>
      </c>
      <c r="AU20" t="s">
        <v>90</v>
      </c>
      <c r="AV20" t="s">
        <v>87</v>
      </c>
      <c r="AW20" t="s">
        <v>88</v>
      </c>
      <c r="AX20" t="s">
        <v>89</v>
      </c>
      <c r="AY20" t="s">
        <v>90</v>
      </c>
      <c r="AZ20" t="s">
        <v>87</v>
      </c>
      <c r="BA20" t="s">
        <v>88</v>
      </c>
      <c r="BB20" t="s">
        <v>89</v>
      </c>
      <c r="BC20" t="s">
        <v>90</v>
      </c>
    </row>
    <row r="21" spans="1:55" x14ac:dyDescent="0.25">
      <c r="A21">
        <v>19</v>
      </c>
      <c r="B21" t="s">
        <v>33</v>
      </c>
      <c r="C21" s="1" t="s">
        <v>91</v>
      </c>
      <c r="D21" s="1" t="s">
        <v>91</v>
      </c>
      <c r="E21" s="1" t="s">
        <v>91</v>
      </c>
      <c r="F21" s="1" t="s">
        <v>91</v>
      </c>
      <c r="G21" s="1" t="s">
        <v>91</v>
      </c>
      <c r="H21" s="1" t="s">
        <v>91</v>
      </c>
      <c r="I21" s="1" t="s">
        <v>91</v>
      </c>
      <c r="J21" s="1" t="s">
        <v>91</v>
      </c>
      <c r="K21" s="1" t="s">
        <v>91</v>
      </c>
      <c r="L21" s="1" t="s">
        <v>91</v>
      </c>
      <c r="M21" s="1" t="s">
        <v>91</v>
      </c>
      <c r="N21" s="1" t="s">
        <v>91</v>
      </c>
      <c r="O21" s="1" t="s">
        <v>91</v>
      </c>
      <c r="P21" s="1" t="s">
        <v>91</v>
      </c>
      <c r="Q21" s="1" t="s">
        <v>91</v>
      </c>
      <c r="R21" s="1" t="s">
        <v>91</v>
      </c>
      <c r="S21" s="1" t="s">
        <v>91</v>
      </c>
      <c r="T21" s="1" t="s">
        <v>91</v>
      </c>
      <c r="U21" s="1" t="s">
        <v>91</v>
      </c>
      <c r="V21" s="1" t="s">
        <v>91</v>
      </c>
      <c r="W21" s="1" t="s">
        <v>91</v>
      </c>
      <c r="X21" s="1" t="s">
        <v>91</v>
      </c>
      <c r="Y21" s="1" t="s">
        <v>91</v>
      </c>
      <c r="Z21" s="1" t="s">
        <v>91</v>
      </c>
      <c r="AA21" s="1" t="s">
        <v>91</v>
      </c>
      <c r="AB21" s="1" t="s">
        <v>91</v>
      </c>
      <c r="AC21" s="1" t="s">
        <v>91</v>
      </c>
      <c r="AD21" s="1" t="s">
        <v>91</v>
      </c>
      <c r="AE21" s="1" t="s">
        <v>91</v>
      </c>
      <c r="AF21" s="1" t="s">
        <v>91</v>
      </c>
      <c r="AG21" s="1" t="s">
        <v>91</v>
      </c>
      <c r="AH21" s="1" t="s">
        <v>91</v>
      </c>
      <c r="AI21" s="1" t="s">
        <v>91</v>
      </c>
      <c r="AJ21" s="1" t="s">
        <v>91</v>
      </c>
      <c r="AK21" s="1" t="s">
        <v>91</v>
      </c>
      <c r="AL21" s="1" t="s">
        <v>91</v>
      </c>
      <c r="AM21" s="1" t="s">
        <v>91</v>
      </c>
      <c r="AN21" s="1" t="s">
        <v>91</v>
      </c>
      <c r="AO21" s="1" t="s">
        <v>91</v>
      </c>
      <c r="AP21" s="1" t="s">
        <v>91</v>
      </c>
      <c r="AQ21" s="1" t="s">
        <v>91</v>
      </c>
      <c r="AR21" s="1" t="s">
        <v>91</v>
      </c>
      <c r="AS21" s="1" t="s">
        <v>91</v>
      </c>
      <c r="AT21" s="1" t="s">
        <v>91</v>
      </c>
      <c r="AU21" s="1" t="s">
        <v>91</v>
      </c>
      <c r="AV21" s="1" t="s">
        <v>91</v>
      </c>
      <c r="AW21" s="1" t="s">
        <v>91</v>
      </c>
      <c r="AX21" s="1" t="s">
        <v>91</v>
      </c>
      <c r="AY21" s="1" t="s">
        <v>91</v>
      </c>
      <c r="AZ21" s="1" t="s">
        <v>91</v>
      </c>
      <c r="BA21" s="1" t="s">
        <v>91</v>
      </c>
      <c r="BB21" s="1" t="s">
        <v>91</v>
      </c>
      <c r="BC21" s="1" t="s">
        <v>91</v>
      </c>
    </row>
    <row r="22" spans="1:55" x14ac:dyDescent="0.25">
      <c r="A22">
        <v>20</v>
      </c>
      <c r="B22" t="s">
        <v>92</v>
      </c>
      <c r="C22" s="1" t="s">
        <v>91</v>
      </c>
      <c r="D22" s="1" t="s">
        <v>91</v>
      </c>
      <c r="E22" s="1" t="s">
        <v>91</v>
      </c>
      <c r="F22" s="1" t="s">
        <v>91</v>
      </c>
      <c r="G22" s="1" t="s">
        <v>91</v>
      </c>
      <c r="H22" s="1" t="s">
        <v>91</v>
      </c>
      <c r="I22" s="1" t="s">
        <v>91</v>
      </c>
      <c r="J22" s="1" t="s">
        <v>91</v>
      </c>
      <c r="K22" s="1" t="s">
        <v>91</v>
      </c>
      <c r="L22" s="1" t="s">
        <v>91</v>
      </c>
      <c r="M22" s="1" t="s">
        <v>91</v>
      </c>
      <c r="N22" s="1" t="s">
        <v>91</v>
      </c>
      <c r="O22" s="1" t="s">
        <v>91</v>
      </c>
      <c r="P22" s="1" t="s">
        <v>91</v>
      </c>
      <c r="Q22" s="1" t="s">
        <v>91</v>
      </c>
      <c r="R22" s="1" t="s">
        <v>91</v>
      </c>
      <c r="S22" s="1" t="s">
        <v>91</v>
      </c>
      <c r="T22" s="1" t="s">
        <v>91</v>
      </c>
      <c r="U22" s="1" t="s">
        <v>91</v>
      </c>
      <c r="V22" s="1" t="s">
        <v>91</v>
      </c>
      <c r="W22" s="1" t="s">
        <v>91</v>
      </c>
      <c r="X22" s="1" t="s">
        <v>91</v>
      </c>
      <c r="Y22" s="1" t="s">
        <v>91</v>
      </c>
      <c r="Z22" s="1" t="s">
        <v>91</v>
      </c>
      <c r="AA22" s="1" t="s">
        <v>91</v>
      </c>
      <c r="AB22" s="1" t="s">
        <v>91</v>
      </c>
      <c r="AC22" s="1" t="s">
        <v>91</v>
      </c>
      <c r="AD22" s="1" t="s">
        <v>91</v>
      </c>
      <c r="AE22" s="1" t="s">
        <v>91</v>
      </c>
      <c r="AF22" s="1" t="s">
        <v>91</v>
      </c>
      <c r="AG22" s="1" t="s">
        <v>91</v>
      </c>
      <c r="AH22" s="1" t="s">
        <v>91</v>
      </c>
      <c r="AI22" s="1" t="s">
        <v>91</v>
      </c>
      <c r="AJ22" s="1" t="s">
        <v>91</v>
      </c>
      <c r="AK22" s="1" t="s">
        <v>91</v>
      </c>
      <c r="AL22" s="1" t="s">
        <v>91</v>
      </c>
      <c r="AM22" s="1" t="s">
        <v>91</v>
      </c>
      <c r="AN22" s="1" t="s">
        <v>91</v>
      </c>
      <c r="AO22" s="1" t="s">
        <v>91</v>
      </c>
      <c r="AP22" s="1" t="s">
        <v>91</v>
      </c>
      <c r="AQ22" s="1" t="s">
        <v>91</v>
      </c>
      <c r="AR22" s="1" t="s">
        <v>91</v>
      </c>
      <c r="AS22" s="1" t="s">
        <v>91</v>
      </c>
      <c r="AT22" s="1" t="s">
        <v>91</v>
      </c>
      <c r="AU22" s="1" t="s">
        <v>91</v>
      </c>
      <c r="AV22" s="1" t="s">
        <v>91</v>
      </c>
      <c r="AW22" s="1" t="s">
        <v>91</v>
      </c>
      <c r="AX22" s="1" t="s">
        <v>91</v>
      </c>
      <c r="AY22" s="1" t="s">
        <v>91</v>
      </c>
      <c r="AZ22" s="1" t="s">
        <v>91</v>
      </c>
      <c r="BA22" s="1" t="s">
        <v>91</v>
      </c>
      <c r="BB22" s="1" t="s">
        <v>91</v>
      </c>
      <c r="BC22" s="1" t="s">
        <v>91</v>
      </c>
    </row>
    <row r="23" spans="1:55" x14ac:dyDescent="0.25">
      <c r="A23">
        <v>21</v>
      </c>
      <c r="B23" t="s">
        <v>93</v>
      </c>
      <c r="C23" s="1" t="s">
        <v>91</v>
      </c>
      <c r="D23" s="1" t="s">
        <v>91</v>
      </c>
      <c r="E23" s="1" t="s">
        <v>91</v>
      </c>
      <c r="F23" s="1" t="s">
        <v>91</v>
      </c>
      <c r="G23" s="1" t="s">
        <v>91</v>
      </c>
      <c r="H23" s="1" t="s">
        <v>91</v>
      </c>
      <c r="I23" s="1" t="s">
        <v>91</v>
      </c>
      <c r="J23" s="1" t="s">
        <v>91</v>
      </c>
      <c r="K23" s="1" t="s">
        <v>91</v>
      </c>
      <c r="L23" s="1" t="s">
        <v>91</v>
      </c>
      <c r="M23" s="1" t="s">
        <v>91</v>
      </c>
      <c r="N23" s="1" t="s">
        <v>91</v>
      </c>
      <c r="O23" s="1" t="s">
        <v>91</v>
      </c>
      <c r="P23" s="1" t="s">
        <v>91</v>
      </c>
      <c r="Q23" s="1" t="s">
        <v>91</v>
      </c>
      <c r="R23" s="1" t="s">
        <v>91</v>
      </c>
      <c r="S23" s="1" t="s">
        <v>91</v>
      </c>
      <c r="T23" s="1" t="s">
        <v>91</v>
      </c>
      <c r="U23" s="1" t="s">
        <v>91</v>
      </c>
      <c r="V23" s="1" t="s">
        <v>91</v>
      </c>
      <c r="W23" s="1" t="s">
        <v>91</v>
      </c>
      <c r="X23" s="1" t="s">
        <v>91</v>
      </c>
      <c r="Y23" s="1" t="s">
        <v>91</v>
      </c>
      <c r="Z23" s="1" t="s">
        <v>91</v>
      </c>
      <c r="AA23" s="1" t="s">
        <v>91</v>
      </c>
      <c r="AB23" s="1" t="s">
        <v>91</v>
      </c>
      <c r="AC23" s="1" t="s">
        <v>91</v>
      </c>
      <c r="AD23" s="1" t="s">
        <v>91</v>
      </c>
      <c r="AE23" s="1" t="s">
        <v>91</v>
      </c>
      <c r="AF23" s="1" t="s">
        <v>91</v>
      </c>
      <c r="AG23" s="1" t="s">
        <v>91</v>
      </c>
      <c r="AH23" s="1" t="s">
        <v>91</v>
      </c>
      <c r="AI23" s="1" t="s">
        <v>91</v>
      </c>
      <c r="AJ23" s="1" t="s">
        <v>91</v>
      </c>
      <c r="AK23" s="1" t="s">
        <v>91</v>
      </c>
      <c r="AL23" s="1" t="s">
        <v>91</v>
      </c>
      <c r="AM23" s="1" t="s">
        <v>91</v>
      </c>
      <c r="AN23" s="1" t="s">
        <v>91</v>
      </c>
      <c r="AO23" s="1" t="s">
        <v>91</v>
      </c>
      <c r="AP23" s="1" t="s">
        <v>91</v>
      </c>
      <c r="AQ23" s="1" t="s">
        <v>91</v>
      </c>
      <c r="AR23" s="1" t="s">
        <v>91</v>
      </c>
      <c r="AS23" s="1" t="s">
        <v>91</v>
      </c>
      <c r="AT23" s="1" t="s">
        <v>91</v>
      </c>
      <c r="AU23" s="1" t="s">
        <v>91</v>
      </c>
      <c r="AV23" s="1" t="s">
        <v>91</v>
      </c>
      <c r="AW23" s="1" t="s">
        <v>91</v>
      </c>
      <c r="AX23" s="1" t="s">
        <v>91</v>
      </c>
      <c r="AY23" s="1" t="s">
        <v>91</v>
      </c>
      <c r="AZ23" s="1" t="s">
        <v>91</v>
      </c>
      <c r="BA23" s="1" t="s">
        <v>91</v>
      </c>
      <c r="BB23" s="1" t="s">
        <v>91</v>
      </c>
      <c r="BC23" s="1" t="s">
        <v>91</v>
      </c>
    </row>
  </sheetData>
  <conditionalFormatting sqref="C3:F20 C21">
    <cfRule type="cellIs" dxfId="227" priority="213" operator="equal">
      <formula>"Rouge"</formula>
    </cfRule>
    <cfRule type="cellIs" dxfId="226" priority="214" operator="equal">
      <formula>"Bleu"</formula>
    </cfRule>
    <cfRule type="cellIs" dxfId="225" priority="215" operator="equal">
      <formula>"Orange"</formula>
    </cfRule>
    <cfRule type="cellIs" dxfId="224" priority="216" operator="equal">
      <formula>"Vert"</formula>
    </cfRule>
  </conditionalFormatting>
  <conditionalFormatting sqref="C22:C23">
    <cfRule type="cellIs" dxfId="223" priority="209" operator="equal">
      <formula>"Rouge"</formula>
    </cfRule>
    <cfRule type="cellIs" dxfId="222" priority="210" operator="equal">
      <formula>"Bleu"</formula>
    </cfRule>
    <cfRule type="cellIs" dxfId="221" priority="211" operator="equal">
      <formula>"Orange"</formula>
    </cfRule>
    <cfRule type="cellIs" dxfId="220" priority="212" operator="equal">
      <formula>"Vert"</formula>
    </cfRule>
  </conditionalFormatting>
  <conditionalFormatting sqref="D21:F21">
    <cfRule type="cellIs" dxfId="219" priority="205" operator="equal">
      <formula>"Rouge"</formula>
    </cfRule>
    <cfRule type="cellIs" dxfId="218" priority="206" operator="equal">
      <formula>"Bleu"</formula>
    </cfRule>
    <cfRule type="cellIs" dxfId="217" priority="207" operator="equal">
      <formula>"Orange"</formula>
    </cfRule>
    <cfRule type="cellIs" dxfId="216" priority="208" operator="equal">
      <formula>"Vert"</formula>
    </cfRule>
  </conditionalFormatting>
  <conditionalFormatting sqref="D22:F23">
    <cfRule type="cellIs" dxfId="215" priority="201" operator="equal">
      <formula>"Rouge"</formula>
    </cfRule>
    <cfRule type="cellIs" dxfId="214" priority="202" operator="equal">
      <formula>"Bleu"</formula>
    </cfRule>
    <cfRule type="cellIs" dxfId="213" priority="203" operator="equal">
      <formula>"Orange"</formula>
    </cfRule>
    <cfRule type="cellIs" dxfId="212" priority="204" operator="equal">
      <formula>"Vert"</formula>
    </cfRule>
  </conditionalFormatting>
  <conditionalFormatting sqref="G3:J20 G21">
    <cfRule type="cellIs" dxfId="211" priority="197" operator="equal">
      <formula>"Rouge"</formula>
    </cfRule>
    <cfRule type="cellIs" dxfId="210" priority="198" operator="equal">
      <formula>"Bleu"</formula>
    </cfRule>
    <cfRule type="cellIs" dxfId="209" priority="199" operator="equal">
      <formula>"Orange"</formula>
    </cfRule>
    <cfRule type="cellIs" dxfId="208" priority="200" operator="equal">
      <formula>"Vert"</formula>
    </cfRule>
  </conditionalFormatting>
  <conditionalFormatting sqref="G22:G23">
    <cfRule type="cellIs" dxfId="207" priority="193" operator="equal">
      <formula>"Rouge"</formula>
    </cfRule>
    <cfRule type="cellIs" dxfId="206" priority="194" operator="equal">
      <formula>"Bleu"</formula>
    </cfRule>
    <cfRule type="cellIs" dxfId="205" priority="195" operator="equal">
      <formula>"Orange"</formula>
    </cfRule>
    <cfRule type="cellIs" dxfId="204" priority="196" operator="equal">
      <formula>"Vert"</formula>
    </cfRule>
  </conditionalFormatting>
  <conditionalFormatting sqref="H21:J21">
    <cfRule type="cellIs" dxfId="203" priority="189" operator="equal">
      <formula>"Rouge"</formula>
    </cfRule>
    <cfRule type="cellIs" dxfId="202" priority="190" operator="equal">
      <formula>"Bleu"</formula>
    </cfRule>
    <cfRule type="cellIs" dxfId="201" priority="191" operator="equal">
      <formula>"Orange"</formula>
    </cfRule>
    <cfRule type="cellIs" dxfId="200" priority="192" operator="equal">
      <formula>"Vert"</formula>
    </cfRule>
  </conditionalFormatting>
  <conditionalFormatting sqref="H22:J23">
    <cfRule type="cellIs" dxfId="199" priority="185" operator="equal">
      <formula>"Rouge"</formula>
    </cfRule>
    <cfRule type="cellIs" dxfId="198" priority="186" operator="equal">
      <formula>"Bleu"</formula>
    </cfRule>
    <cfRule type="cellIs" dxfId="197" priority="187" operator="equal">
      <formula>"Orange"</formula>
    </cfRule>
    <cfRule type="cellIs" dxfId="196" priority="188" operator="equal">
      <formula>"Vert"</formula>
    </cfRule>
  </conditionalFormatting>
  <conditionalFormatting sqref="K3:N20 K21">
    <cfRule type="cellIs" dxfId="195" priority="181" operator="equal">
      <formula>"Rouge"</formula>
    </cfRule>
    <cfRule type="cellIs" dxfId="194" priority="182" operator="equal">
      <formula>"Bleu"</formula>
    </cfRule>
    <cfRule type="cellIs" dxfId="193" priority="183" operator="equal">
      <formula>"Orange"</formula>
    </cfRule>
    <cfRule type="cellIs" dxfId="192" priority="184" operator="equal">
      <formula>"Vert"</formula>
    </cfRule>
  </conditionalFormatting>
  <conditionalFormatting sqref="K22:K23">
    <cfRule type="cellIs" dxfId="191" priority="177" operator="equal">
      <formula>"Rouge"</formula>
    </cfRule>
    <cfRule type="cellIs" dxfId="190" priority="178" operator="equal">
      <formula>"Bleu"</formula>
    </cfRule>
    <cfRule type="cellIs" dxfId="189" priority="179" operator="equal">
      <formula>"Orange"</formula>
    </cfRule>
    <cfRule type="cellIs" dxfId="188" priority="180" operator="equal">
      <formula>"Vert"</formula>
    </cfRule>
  </conditionalFormatting>
  <conditionalFormatting sqref="L21:N21">
    <cfRule type="cellIs" dxfId="187" priority="173" operator="equal">
      <formula>"Rouge"</formula>
    </cfRule>
    <cfRule type="cellIs" dxfId="186" priority="174" operator="equal">
      <formula>"Bleu"</formula>
    </cfRule>
    <cfRule type="cellIs" dxfId="185" priority="175" operator="equal">
      <formula>"Orange"</formula>
    </cfRule>
    <cfRule type="cellIs" dxfId="184" priority="176" operator="equal">
      <formula>"Vert"</formula>
    </cfRule>
  </conditionalFormatting>
  <conditionalFormatting sqref="L22:N23">
    <cfRule type="cellIs" dxfId="183" priority="169" operator="equal">
      <formula>"Rouge"</formula>
    </cfRule>
    <cfRule type="cellIs" dxfId="182" priority="170" operator="equal">
      <formula>"Bleu"</formula>
    </cfRule>
    <cfRule type="cellIs" dxfId="181" priority="171" operator="equal">
      <formula>"Orange"</formula>
    </cfRule>
    <cfRule type="cellIs" dxfId="180" priority="172" operator="equal">
      <formula>"Vert"</formula>
    </cfRule>
  </conditionalFormatting>
  <conditionalFormatting sqref="O3:R20 O21">
    <cfRule type="cellIs" dxfId="179" priority="165" operator="equal">
      <formula>"Rouge"</formula>
    </cfRule>
    <cfRule type="cellIs" dxfId="178" priority="166" operator="equal">
      <formula>"Bleu"</formula>
    </cfRule>
    <cfRule type="cellIs" dxfId="177" priority="167" operator="equal">
      <formula>"Orange"</formula>
    </cfRule>
    <cfRule type="cellIs" dxfId="176" priority="168" operator="equal">
      <formula>"Vert"</formula>
    </cfRule>
  </conditionalFormatting>
  <conditionalFormatting sqref="O22:O23">
    <cfRule type="cellIs" dxfId="175" priority="161" operator="equal">
      <formula>"Rouge"</formula>
    </cfRule>
    <cfRule type="cellIs" dxfId="174" priority="162" operator="equal">
      <formula>"Bleu"</formula>
    </cfRule>
    <cfRule type="cellIs" dxfId="173" priority="163" operator="equal">
      <formula>"Orange"</formula>
    </cfRule>
    <cfRule type="cellIs" dxfId="172" priority="164" operator="equal">
      <formula>"Vert"</formula>
    </cfRule>
  </conditionalFormatting>
  <conditionalFormatting sqref="P21:R21">
    <cfRule type="cellIs" dxfId="171" priority="157" operator="equal">
      <formula>"Rouge"</formula>
    </cfRule>
    <cfRule type="cellIs" dxfId="170" priority="158" operator="equal">
      <formula>"Bleu"</formula>
    </cfRule>
    <cfRule type="cellIs" dxfId="169" priority="159" operator="equal">
      <formula>"Orange"</formula>
    </cfRule>
    <cfRule type="cellIs" dxfId="168" priority="160" operator="equal">
      <formula>"Vert"</formula>
    </cfRule>
  </conditionalFormatting>
  <conditionalFormatting sqref="P22:R23">
    <cfRule type="cellIs" dxfId="167" priority="153" operator="equal">
      <formula>"Rouge"</formula>
    </cfRule>
    <cfRule type="cellIs" dxfId="166" priority="154" operator="equal">
      <formula>"Bleu"</formula>
    </cfRule>
    <cfRule type="cellIs" dxfId="165" priority="155" operator="equal">
      <formula>"Orange"</formula>
    </cfRule>
    <cfRule type="cellIs" dxfId="164" priority="156" operator="equal">
      <formula>"Vert"</formula>
    </cfRule>
  </conditionalFormatting>
  <conditionalFormatting sqref="S3:V20 S21">
    <cfRule type="cellIs" dxfId="163" priority="149" operator="equal">
      <formula>"Rouge"</formula>
    </cfRule>
    <cfRule type="cellIs" dxfId="162" priority="150" operator="equal">
      <formula>"Bleu"</formula>
    </cfRule>
    <cfRule type="cellIs" dxfId="161" priority="151" operator="equal">
      <formula>"Orange"</formula>
    </cfRule>
    <cfRule type="cellIs" dxfId="160" priority="152" operator="equal">
      <formula>"Vert"</formula>
    </cfRule>
  </conditionalFormatting>
  <conditionalFormatting sqref="S22:S23">
    <cfRule type="cellIs" dxfId="159" priority="145" operator="equal">
      <formula>"Rouge"</formula>
    </cfRule>
    <cfRule type="cellIs" dxfId="158" priority="146" operator="equal">
      <formula>"Bleu"</formula>
    </cfRule>
    <cfRule type="cellIs" dxfId="157" priority="147" operator="equal">
      <formula>"Orange"</formula>
    </cfRule>
    <cfRule type="cellIs" dxfId="156" priority="148" operator="equal">
      <formula>"Vert"</formula>
    </cfRule>
  </conditionalFormatting>
  <conditionalFormatting sqref="T21:V21">
    <cfRule type="cellIs" dxfId="155" priority="141" operator="equal">
      <formula>"Rouge"</formula>
    </cfRule>
    <cfRule type="cellIs" dxfId="154" priority="142" operator="equal">
      <formula>"Bleu"</formula>
    </cfRule>
    <cfRule type="cellIs" dxfId="153" priority="143" operator="equal">
      <formula>"Orange"</formula>
    </cfRule>
    <cfRule type="cellIs" dxfId="152" priority="144" operator="equal">
      <formula>"Vert"</formula>
    </cfRule>
  </conditionalFormatting>
  <conditionalFormatting sqref="T22:V23">
    <cfRule type="cellIs" dxfId="151" priority="137" operator="equal">
      <formula>"Rouge"</formula>
    </cfRule>
    <cfRule type="cellIs" dxfId="150" priority="138" operator="equal">
      <formula>"Bleu"</formula>
    </cfRule>
    <cfRule type="cellIs" dxfId="149" priority="139" operator="equal">
      <formula>"Orange"</formula>
    </cfRule>
    <cfRule type="cellIs" dxfId="148" priority="140" operator="equal">
      <formula>"Vert"</formula>
    </cfRule>
  </conditionalFormatting>
  <conditionalFormatting sqref="W3:Z20 W21">
    <cfRule type="cellIs" dxfId="147" priority="133" operator="equal">
      <formula>"Rouge"</formula>
    </cfRule>
    <cfRule type="cellIs" dxfId="146" priority="134" operator="equal">
      <formula>"Bleu"</formula>
    </cfRule>
    <cfRule type="cellIs" dxfId="145" priority="135" operator="equal">
      <formula>"Orange"</formula>
    </cfRule>
    <cfRule type="cellIs" dxfId="144" priority="136" operator="equal">
      <formula>"Vert"</formula>
    </cfRule>
  </conditionalFormatting>
  <conditionalFormatting sqref="W22:W23">
    <cfRule type="cellIs" dxfId="143" priority="129" operator="equal">
      <formula>"Rouge"</formula>
    </cfRule>
    <cfRule type="cellIs" dxfId="142" priority="130" operator="equal">
      <formula>"Bleu"</formula>
    </cfRule>
    <cfRule type="cellIs" dxfId="141" priority="131" operator="equal">
      <formula>"Orange"</formula>
    </cfRule>
    <cfRule type="cellIs" dxfId="140" priority="132" operator="equal">
      <formula>"Vert"</formula>
    </cfRule>
  </conditionalFormatting>
  <conditionalFormatting sqref="X21:Z21">
    <cfRule type="cellIs" dxfId="139" priority="125" operator="equal">
      <formula>"Rouge"</formula>
    </cfRule>
    <cfRule type="cellIs" dxfId="138" priority="126" operator="equal">
      <formula>"Bleu"</formula>
    </cfRule>
    <cfRule type="cellIs" dxfId="137" priority="127" operator="equal">
      <formula>"Orange"</formula>
    </cfRule>
    <cfRule type="cellIs" dxfId="136" priority="128" operator="equal">
      <formula>"Vert"</formula>
    </cfRule>
  </conditionalFormatting>
  <conditionalFormatting sqref="X22:Z23">
    <cfRule type="cellIs" dxfId="135" priority="121" operator="equal">
      <formula>"Rouge"</formula>
    </cfRule>
    <cfRule type="cellIs" dxfId="134" priority="122" operator="equal">
      <formula>"Bleu"</formula>
    </cfRule>
    <cfRule type="cellIs" dxfId="133" priority="123" operator="equal">
      <formula>"Orange"</formula>
    </cfRule>
    <cfRule type="cellIs" dxfId="132" priority="124" operator="equal">
      <formula>"Vert"</formula>
    </cfRule>
  </conditionalFormatting>
  <conditionalFormatting sqref="AA3:AD20 AA21">
    <cfRule type="cellIs" dxfId="131" priority="117" operator="equal">
      <formula>"Rouge"</formula>
    </cfRule>
    <cfRule type="cellIs" dxfId="130" priority="118" operator="equal">
      <formula>"Bleu"</formula>
    </cfRule>
    <cfRule type="cellIs" dxfId="129" priority="119" operator="equal">
      <formula>"Orange"</formula>
    </cfRule>
    <cfRule type="cellIs" dxfId="128" priority="120" operator="equal">
      <formula>"Vert"</formula>
    </cfRule>
  </conditionalFormatting>
  <conditionalFormatting sqref="AA22:AA23">
    <cfRule type="cellIs" dxfId="127" priority="113" operator="equal">
      <formula>"Rouge"</formula>
    </cfRule>
    <cfRule type="cellIs" dxfId="126" priority="114" operator="equal">
      <formula>"Bleu"</formula>
    </cfRule>
    <cfRule type="cellIs" dxfId="125" priority="115" operator="equal">
      <formula>"Orange"</formula>
    </cfRule>
    <cfRule type="cellIs" dxfId="124" priority="116" operator="equal">
      <formula>"Vert"</formula>
    </cfRule>
  </conditionalFormatting>
  <conditionalFormatting sqref="AB21:AD21">
    <cfRule type="cellIs" dxfId="123" priority="109" operator="equal">
      <formula>"Rouge"</formula>
    </cfRule>
    <cfRule type="cellIs" dxfId="122" priority="110" operator="equal">
      <formula>"Bleu"</formula>
    </cfRule>
    <cfRule type="cellIs" dxfId="121" priority="111" operator="equal">
      <formula>"Orange"</formula>
    </cfRule>
    <cfRule type="cellIs" dxfId="120" priority="112" operator="equal">
      <formula>"Vert"</formula>
    </cfRule>
  </conditionalFormatting>
  <conditionalFormatting sqref="AB22:AD23">
    <cfRule type="cellIs" dxfId="119" priority="105" operator="equal">
      <formula>"Rouge"</formula>
    </cfRule>
    <cfRule type="cellIs" dxfId="118" priority="106" operator="equal">
      <formula>"Bleu"</formula>
    </cfRule>
    <cfRule type="cellIs" dxfId="117" priority="107" operator="equal">
      <formula>"Orange"</formula>
    </cfRule>
    <cfRule type="cellIs" dxfId="116" priority="108" operator="equal">
      <formula>"Vert"</formula>
    </cfRule>
  </conditionalFormatting>
  <conditionalFormatting sqref="AE3:AH20 AE21">
    <cfRule type="cellIs" dxfId="115" priority="101" operator="equal">
      <formula>"Rouge"</formula>
    </cfRule>
    <cfRule type="cellIs" dxfId="114" priority="102" operator="equal">
      <formula>"Bleu"</formula>
    </cfRule>
    <cfRule type="cellIs" dxfId="113" priority="103" operator="equal">
      <formula>"Orange"</formula>
    </cfRule>
    <cfRule type="cellIs" dxfId="112" priority="104" operator="equal">
      <formula>"Vert"</formula>
    </cfRule>
  </conditionalFormatting>
  <conditionalFormatting sqref="AE22:AE23">
    <cfRule type="cellIs" dxfId="111" priority="97" operator="equal">
      <formula>"Rouge"</formula>
    </cfRule>
    <cfRule type="cellIs" dxfId="110" priority="98" operator="equal">
      <formula>"Bleu"</formula>
    </cfRule>
    <cfRule type="cellIs" dxfId="109" priority="99" operator="equal">
      <formula>"Orange"</formula>
    </cfRule>
    <cfRule type="cellIs" dxfId="108" priority="100" operator="equal">
      <formula>"Vert"</formula>
    </cfRule>
  </conditionalFormatting>
  <conditionalFormatting sqref="AF21:AH21">
    <cfRule type="cellIs" dxfId="107" priority="93" operator="equal">
      <formula>"Rouge"</formula>
    </cfRule>
    <cfRule type="cellIs" dxfId="106" priority="94" operator="equal">
      <formula>"Bleu"</formula>
    </cfRule>
    <cfRule type="cellIs" dxfId="105" priority="95" operator="equal">
      <formula>"Orange"</formula>
    </cfRule>
    <cfRule type="cellIs" dxfId="104" priority="96" operator="equal">
      <formula>"Vert"</formula>
    </cfRule>
  </conditionalFormatting>
  <conditionalFormatting sqref="AF22:AH23">
    <cfRule type="cellIs" dxfId="103" priority="89" operator="equal">
      <formula>"Rouge"</formula>
    </cfRule>
    <cfRule type="cellIs" dxfId="102" priority="90" operator="equal">
      <formula>"Bleu"</formula>
    </cfRule>
    <cfRule type="cellIs" dxfId="101" priority="91" operator="equal">
      <formula>"Orange"</formula>
    </cfRule>
    <cfRule type="cellIs" dxfId="100" priority="92" operator="equal">
      <formula>"Vert"</formula>
    </cfRule>
  </conditionalFormatting>
  <conditionalFormatting sqref="AI3:AL20 AI21">
    <cfRule type="cellIs" dxfId="99" priority="85" operator="equal">
      <formula>"Rouge"</formula>
    </cfRule>
    <cfRule type="cellIs" dxfId="98" priority="86" operator="equal">
      <formula>"Bleu"</formula>
    </cfRule>
    <cfRule type="cellIs" dxfId="97" priority="87" operator="equal">
      <formula>"Orange"</formula>
    </cfRule>
    <cfRule type="cellIs" dxfId="96" priority="88" operator="equal">
      <formula>"Vert"</formula>
    </cfRule>
  </conditionalFormatting>
  <conditionalFormatting sqref="AI22:AI23">
    <cfRule type="cellIs" dxfId="95" priority="81" operator="equal">
      <formula>"Rouge"</formula>
    </cfRule>
    <cfRule type="cellIs" dxfId="94" priority="82" operator="equal">
      <formula>"Bleu"</formula>
    </cfRule>
    <cfRule type="cellIs" dxfId="93" priority="83" operator="equal">
      <formula>"Orange"</formula>
    </cfRule>
    <cfRule type="cellIs" dxfId="92" priority="84" operator="equal">
      <formula>"Vert"</formula>
    </cfRule>
  </conditionalFormatting>
  <conditionalFormatting sqref="AJ21:AL21">
    <cfRule type="cellIs" dxfId="91" priority="77" operator="equal">
      <formula>"Rouge"</formula>
    </cfRule>
    <cfRule type="cellIs" dxfId="90" priority="78" operator="equal">
      <formula>"Bleu"</formula>
    </cfRule>
    <cfRule type="cellIs" dxfId="89" priority="79" operator="equal">
      <formula>"Orange"</formula>
    </cfRule>
    <cfRule type="cellIs" dxfId="88" priority="80" operator="equal">
      <formula>"Vert"</formula>
    </cfRule>
  </conditionalFormatting>
  <conditionalFormatting sqref="AJ22:AL23">
    <cfRule type="cellIs" dxfId="87" priority="73" operator="equal">
      <formula>"Rouge"</formula>
    </cfRule>
    <cfRule type="cellIs" dxfId="86" priority="74" operator="equal">
      <formula>"Bleu"</formula>
    </cfRule>
    <cfRule type="cellIs" dxfId="85" priority="75" operator="equal">
      <formula>"Orange"</formula>
    </cfRule>
    <cfRule type="cellIs" dxfId="84" priority="76" operator="equal">
      <formula>"Vert"</formula>
    </cfRule>
  </conditionalFormatting>
  <conditionalFormatting sqref="AM3:AP20 AM21">
    <cfRule type="cellIs" dxfId="83" priority="69" operator="equal">
      <formula>"Rouge"</formula>
    </cfRule>
    <cfRule type="cellIs" dxfId="82" priority="70" operator="equal">
      <formula>"Bleu"</formula>
    </cfRule>
    <cfRule type="cellIs" dxfId="81" priority="71" operator="equal">
      <formula>"Orange"</formula>
    </cfRule>
    <cfRule type="cellIs" dxfId="80" priority="72" operator="equal">
      <formula>"Vert"</formula>
    </cfRule>
  </conditionalFormatting>
  <conditionalFormatting sqref="AM22:AM23">
    <cfRule type="cellIs" dxfId="79" priority="65" operator="equal">
      <formula>"Rouge"</formula>
    </cfRule>
    <cfRule type="cellIs" dxfId="78" priority="66" operator="equal">
      <formula>"Bleu"</formula>
    </cfRule>
    <cfRule type="cellIs" dxfId="77" priority="67" operator="equal">
      <formula>"Orange"</formula>
    </cfRule>
    <cfRule type="cellIs" dxfId="76" priority="68" operator="equal">
      <formula>"Vert"</formula>
    </cfRule>
  </conditionalFormatting>
  <conditionalFormatting sqref="AN21:AP21">
    <cfRule type="cellIs" dxfId="75" priority="61" operator="equal">
      <formula>"Rouge"</formula>
    </cfRule>
    <cfRule type="cellIs" dxfId="74" priority="62" operator="equal">
      <formula>"Bleu"</formula>
    </cfRule>
    <cfRule type="cellIs" dxfId="73" priority="63" operator="equal">
      <formula>"Orange"</formula>
    </cfRule>
    <cfRule type="cellIs" dxfId="72" priority="64" operator="equal">
      <formula>"Vert"</formula>
    </cfRule>
  </conditionalFormatting>
  <conditionalFormatting sqref="AN22:AP23">
    <cfRule type="cellIs" dxfId="71" priority="57" operator="equal">
      <formula>"Rouge"</formula>
    </cfRule>
    <cfRule type="cellIs" dxfId="70" priority="58" operator="equal">
      <formula>"Bleu"</formula>
    </cfRule>
    <cfRule type="cellIs" dxfId="69" priority="59" operator="equal">
      <formula>"Orange"</formula>
    </cfRule>
    <cfRule type="cellIs" dxfId="68" priority="60" operator="equal">
      <formula>"Vert"</formula>
    </cfRule>
  </conditionalFormatting>
  <conditionalFormatting sqref="AQ3:AT20 AQ21">
    <cfRule type="cellIs" dxfId="67" priority="53" operator="equal">
      <formula>"Rouge"</formula>
    </cfRule>
    <cfRule type="cellIs" dxfId="66" priority="54" operator="equal">
      <formula>"Bleu"</formula>
    </cfRule>
    <cfRule type="cellIs" dxfId="65" priority="55" operator="equal">
      <formula>"Orange"</formula>
    </cfRule>
    <cfRule type="cellIs" dxfId="64" priority="56" operator="equal">
      <formula>"Vert"</formula>
    </cfRule>
  </conditionalFormatting>
  <conditionalFormatting sqref="AQ22:AQ23">
    <cfRule type="cellIs" dxfId="63" priority="49" operator="equal">
      <formula>"Rouge"</formula>
    </cfRule>
    <cfRule type="cellIs" dxfId="62" priority="50" operator="equal">
      <formula>"Bleu"</formula>
    </cfRule>
    <cfRule type="cellIs" dxfId="61" priority="51" operator="equal">
      <formula>"Orange"</formula>
    </cfRule>
    <cfRule type="cellIs" dxfId="60" priority="52" operator="equal">
      <formula>"Vert"</formula>
    </cfRule>
  </conditionalFormatting>
  <conditionalFormatting sqref="AR21:AT21">
    <cfRule type="cellIs" dxfId="59" priority="45" operator="equal">
      <formula>"Rouge"</formula>
    </cfRule>
    <cfRule type="cellIs" dxfId="58" priority="46" operator="equal">
      <formula>"Bleu"</formula>
    </cfRule>
    <cfRule type="cellIs" dxfId="57" priority="47" operator="equal">
      <formula>"Orange"</formula>
    </cfRule>
    <cfRule type="cellIs" dxfId="56" priority="48" operator="equal">
      <formula>"Vert"</formula>
    </cfRule>
  </conditionalFormatting>
  <conditionalFormatting sqref="AR22:AT23">
    <cfRule type="cellIs" dxfId="55" priority="41" operator="equal">
      <formula>"Rouge"</formula>
    </cfRule>
    <cfRule type="cellIs" dxfId="54" priority="42" operator="equal">
      <formula>"Bleu"</formula>
    </cfRule>
    <cfRule type="cellIs" dxfId="53" priority="43" operator="equal">
      <formula>"Orange"</formula>
    </cfRule>
    <cfRule type="cellIs" dxfId="52" priority="44" operator="equal">
      <formula>"Vert"</formula>
    </cfRule>
  </conditionalFormatting>
  <conditionalFormatting sqref="AU3:AX20 AU21">
    <cfRule type="cellIs" dxfId="51" priority="37" operator="equal">
      <formula>"Rouge"</formula>
    </cfRule>
    <cfRule type="cellIs" dxfId="50" priority="38" operator="equal">
      <formula>"Bleu"</formula>
    </cfRule>
    <cfRule type="cellIs" dxfId="49" priority="39" operator="equal">
      <formula>"Orange"</formula>
    </cfRule>
    <cfRule type="cellIs" dxfId="48" priority="40" operator="equal">
      <formula>"Vert"</formula>
    </cfRule>
  </conditionalFormatting>
  <conditionalFormatting sqref="AU22:AU23">
    <cfRule type="cellIs" dxfId="47" priority="33" operator="equal">
      <formula>"Rouge"</formula>
    </cfRule>
    <cfRule type="cellIs" dxfId="46" priority="34" operator="equal">
      <formula>"Bleu"</formula>
    </cfRule>
    <cfRule type="cellIs" dxfId="45" priority="35" operator="equal">
      <formula>"Orange"</formula>
    </cfRule>
    <cfRule type="cellIs" dxfId="44" priority="36" operator="equal">
      <formula>"Vert"</formula>
    </cfRule>
  </conditionalFormatting>
  <conditionalFormatting sqref="AV21:AX21">
    <cfRule type="cellIs" dxfId="43" priority="29" operator="equal">
      <formula>"Rouge"</formula>
    </cfRule>
    <cfRule type="cellIs" dxfId="42" priority="30" operator="equal">
      <formula>"Bleu"</formula>
    </cfRule>
    <cfRule type="cellIs" dxfId="41" priority="31" operator="equal">
      <formula>"Orange"</formula>
    </cfRule>
    <cfRule type="cellIs" dxfId="40" priority="32" operator="equal">
      <formula>"Vert"</formula>
    </cfRule>
  </conditionalFormatting>
  <conditionalFormatting sqref="AV22:AX23">
    <cfRule type="cellIs" dxfId="39" priority="25" operator="equal">
      <formula>"Rouge"</formula>
    </cfRule>
    <cfRule type="cellIs" dxfId="38" priority="26" operator="equal">
      <formula>"Bleu"</formula>
    </cfRule>
    <cfRule type="cellIs" dxfId="37" priority="27" operator="equal">
      <formula>"Orange"</formula>
    </cfRule>
    <cfRule type="cellIs" dxfId="36" priority="28" operator="equal">
      <formula>"Vert"</formula>
    </cfRule>
  </conditionalFormatting>
  <conditionalFormatting sqref="AY3:BB20 AY21">
    <cfRule type="cellIs" dxfId="35" priority="21" operator="equal">
      <formula>"Rouge"</formula>
    </cfRule>
    <cfRule type="cellIs" dxfId="34" priority="22" operator="equal">
      <formula>"Bleu"</formula>
    </cfRule>
    <cfRule type="cellIs" dxfId="33" priority="23" operator="equal">
      <formula>"Orange"</formula>
    </cfRule>
    <cfRule type="cellIs" dxfId="32" priority="24" operator="equal">
      <formula>"Vert"</formula>
    </cfRule>
  </conditionalFormatting>
  <conditionalFormatting sqref="AY22:AY23">
    <cfRule type="cellIs" dxfId="31" priority="17" operator="equal">
      <formula>"Rouge"</formula>
    </cfRule>
    <cfRule type="cellIs" dxfId="30" priority="18" operator="equal">
      <formula>"Bleu"</formula>
    </cfRule>
    <cfRule type="cellIs" dxfId="29" priority="19" operator="equal">
      <formula>"Orange"</formula>
    </cfRule>
    <cfRule type="cellIs" dxfId="28" priority="20" operator="equal">
      <formula>"Vert"</formula>
    </cfRule>
  </conditionalFormatting>
  <conditionalFormatting sqref="AZ21:BB21">
    <cfRule type="cellIs" dxfId="27" priority="13" operator="equal">
      <formula>"Rouge"</formula>
    </cfRule>
    <cfRule type="cellIs" dxfId="26" priority="14" operator="equal">
      <formula>"Bleu"</formula>
    </cfRule>
    <cfRule type="cellIs" dxfId="25" priority="15" operator="equal">
      <formula>"Orange"</formula>
    </cfRule>
    <cfRule type="cellIs" dxfId="24" priority="16" operator="equal">
      <formula>"Vert"</formula>
    </cfRule>
  </conditionalFormatting>
  <conditionalFormatting sqref="AZ22:BB23">
    <cfRule type="cellIs" dxfId="23" priority="9" operator="equal">
      <formula>"Rouge"</formula>
    </cfRule>
    <cfRule type="cellIs" dxfId="22" priority="10" operator="equal">
      <formula>"Bleu"</formula>
    </cfRule>
    <cfRule type="cellIs" dxfId="21" priority="11" operator="equal">
      <formula>"Orange"</formula>
    </cfRule>
    <cfRule type="cellIs" dxfId="20" priority="12" operator="equal">
      <formula>"Vert"</formula>
    </cfRule>
  </conditionalFormatting>
  <conditionalFormatting sqref="BC3:BC21">
    <cfRule type="cellIs" dxfId="19" priority="5" operator="equal">
      <formula>"Rouge"</formula>
    </cfRule>
    <cfRule type="cellIs" dxfId="18" priority="6" operator="equal">
      <formula>"Bleu"</formula>
    </cfRule>
    <cfRule type="cellIs" dxfId="17" priority="7" operator="equal">
      <formula>"Orange"</formula>
    </cfRule>
    <cfRule type="cellIs" dxfId="16" priority="8" operator="equal">
      <formula>"Vert"</formula>
    </cfRule>
  </conditionalFormatting>
  <conditionalFormatting sqref="BC22:BC23">
    <cfRule type="cellIs" dxfId="15" priority="1" operator="equal">
      <formula>"Rouge"</formula>
    </cfRule>
    <cfRule type="cellIs" dxfId="14" priority="2" operator="equal">
      <formula>"Bleu"</formula>
    </cfRule>
    <cfRule type="cellIs" dxfId="13" priority="3" operator="equal">
      <formula>"Orange"</formula>
    </cfRule>
    <cfRule type="cellIs" dxfId="12" priority="4" operator="equal">
      <formula>"Vert"</formula>
    </cfRule>
  </conditionalFormatting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2"/>
  <sheetViews>
    <sheetView topLeftCell="A61" workbookViewId="0">
      <selection activeCell="N1" sqref="N1"/>
    </sheetView>
  </sheetViews>
  <sheetFormatPr defaultColWidth="9.140625" defaultRowHeight="15" x14ac:dyDescent="0.25"/>
  <cols>
    <col min="1" max="1" width="13.42578125" customWidth="1"/>
    <col min="2" max="3" width="18.5703125" customWidth="1"/>
    <col min="4" max="4" width="15.140625" customWidth="1"/>
    <col min="5" max="5" width="13.42578125" customWidth="1"/>
    <col min="6" max="6" width="13.28515625" customWidth="1"/>
    <col min="7" max="7" width="22.85546875" customWidth="1"/>
    <col min="8" max="8" width="11" customWidth="1"/>
    <col min="14" max="14" width="11" customWidth="1"/>
    <col min="15" max="15" width="18.5703125" bestFit="1" customWidth="1"/>
    <col min="23" max="23" width="7" bestFit="1" customWidth="1"/>
    <col min="24" max="24" width="7" customWidth="1"/>
    <col min="25" max="25" width="16" bestFit="1" customWidth="1"/>
    <col min="26" max="26" width="16" customWidth="1"/>
  </cols>
  <sheetData>
    <row r="1" spans="1:27" x14ac:dyDescent="0.25">
      <c r="A1" t="s">
        <v>94</v>
      </c>
      <c r="B1" t="s">
        <v>95</v>
      </c>
      <c r="C1" t="s">
        <v>96</v>
      </c>
      <c r="D1" t="s">
        <v>97</v>
      </c>
      <c r="E1" t="s">
        <v>98</v>
      </c>
      <c r="F1" t="s">
        <v>99</v>
      </c>
      <c r="G1" t="s">
        <v>100</v>
      </c>
      <c r="H1" t="s">
        <v>101</v>
      </c>
      <c r="N1" t="s">
        <v>102</v>
      </c>
      <c r="O1" t="s">
        <v>96</v>
      </c>
      <c r="P1" t="s">
        <v>103</v>
      </c>
      <c r="Q1" t="s">
        <v>104</v>
      </c>
      <c r="R1" t="s">
        <v>105</v>
      </c>
      <c r="W1" s="19" t="s">
        <v>1</v>
      </c>
      <c r="X1" s="24"/>
      <c r="Y1" s="20" t="s">
        <v>2</v>
      </c>
      <c r="Z1" s="20"/>
      <c r="AA1" s="20" t="s">
        <v>933</v>
      </c>
    </row>
    <row r="2" spans="1:27" x14ac:dyDescent="0.25">
      <c r="A2" t="s">
        <v>106</v>
      </c>
      <c r="B2" t="s">
        <v>107</v>
      </c>
      <c r="C2" t="e">
        <f>VLOOKUP(Table1[[#This Row],[sauce.recette]],Table2[#All],2,FALSE)</f>
        <v>#N/A</v>
      </c>
      <c r="D2" t="s">
        <v>108</v>
      </c>
      <c r="E2">
        <v>148</v>
      </c>
      <c r="F2">
        <v>1041.9000000000001</v>
      </c>
      <c r="G2">
        <v>7039.8648648648659</v>
      </c>
      <c r="H2">
        <v>104</v>
      </c>
      <c r="N2" s="2" t="s">
        <v>109</v>
      </c>
      <c r="O2" t="s">
        <v>110</v>
      </c>
      <c r="P2">
        <v>116</v>
      </c>
      <c r="Q2">
        <v>131.5</v>
      </c>
      <c r="R2">
        <v>1040</v>
      </c>
      <c r="W2" s="21" t="s">
        <v>34</v>
      </c>
      <c r="X2" s="25">
        <v>73</v>
      </c>
      <c r="Y2" s="22" t="s">
        <v>15</v>
      </c>
      <c r="Z2" s="23">
        <f>X2</f>
        <v>73</v>
      </c>
    </row>
    <row r="3" spans="1:27" x14ac:dyDescent="0.25">
      <c r="A3" t="s">
        <v>111</v>
      </c>
      <c r="B3" t="s">
        <v>112</v>
      </c>
      <c r="C3" t="e">
        <f>VLOOKUP(Table1[[#This Row],[sauce.recette]],Table2[#All],2,FALSE)</f>
        <v>#N/A</v>
      </c>
      <c r="D3" t="s">
        <v>113</v>
      </c>
      <c r="E3">
        <v>57</v>
      </c>
      <c r="F3">
        <v>700.3</v>
      </c>
      <c r="G3">
        <v>12285.9649122807</v>
      </c>
      <c r="H3">
        <v>104</v>
      </c>
      <c r="N3" s="2" t="s">
        <v>114</v>
      </c>
      <c r="O3" t="s">
        <v>115</v>
      </c>
      <c r="P3">
        <v>53.5</v>
      </c>
      <c r="Q3">
        <v>76.5</v>
      </c>
      <c r="R3">
        <v>1037</v>
      </c>
      <c r="W3" s="21" t="s">
        <v>35</v>
      </c>
      <c r="X3" s="25">
        <v>11</v>
      </c>
      <c r="Y3" t="s">
        <v>16</v>
      </c>
      <c r="Z3" s="23">
        <f t="shared" ref="Z3:Z22" si="0">X3</f>
        <v>11</v>
      </c>
      <c r="AA3" t="s">
        <v>932</v>
      </c>
    </row>
    <row r="4" spans="1:27" x14ac:dyDescent="0.25">
      <c r="A4" t="s">
        <v>116</v>
      </c>
      <c r="B4" t="s">
        <v>117</v>
      </c>
      <c r="C4" t="str">
        <f>VLOOKUP(Table1[[#This Row],[sauce.recette]],Table2[#All],2,FALSE)</f>
        <v>UB long grain</v>
      </c>
      <c r="D4" t="s">
        <v>118</v>
      </c>
      <c r="E4">
        <v>151</v>
      </c>
      <c r="F4">
        <v>1042</v>
      </c>
      <c r="G4">
        <v>6993</v>
      </c>
      <c r="H4">
        <v>100</v>
      </c>
      <c r="N4" s="3" t="s">
        <v>119</v>
      </c>
      <c r="O4" t="s">
        <v>120</v>
      </c>
      <c r="P4">
        <v>130</v>
      </c>
      <c r="Q4">
        <v>145.5</v>
      </c>
      <c r="R4">
        <v>1037</v>
      </c>
      <c r="W4" s="21" t="s">
        <v>36</v>
      </c>
      <c r="X4" s="25">
        <v>12</v>
      </c>
      <c r="Y4" t="s">
        <v>17</v>
      </c>
      <c r="Z4" s="23">
        <f t="shared" si="0"/>
        <v>12</v>
      </c>
    </row>
    <row r="5" spans="1:27" x14ac:dyDescent="0.25">
      <c r="A5" t="s">
        <v>121</v>
      </c>
      <c r="B5" t="s">
        <v>122</v>
      </c>
      <c r="C5" t="str">
        <f>VLOOKUP(Table1[[#This Row],[sauce.recette]],Table2[#All],2,FALSE)</f>
        <v>UB basmati</v>
      </c>
      <c r="D5" t="s">
        <v>119</v>
      </c>
      <c r="E5">
        <v>146</v>
      </c>
      <c r="F5">
        <v>1037</v>
      </c>
      <c r="G5">
        <v>7102</v>
      </c>
      <c r="H5">
        <v>103</v>
      </c>
      <c r="N5" t="s">
        <v>123</v>
      </c>
      <c r="O5" t="s">
        <v>124</v>
      </c>
      <c r="P5">
        <v>54</v>
      </c>
      <c r="Q5">
        <v>76</v>
      </c>
      <c r="R5">
        <v>1035</v>
      </c>
      <c r="W5" s="21" t="s">
        <v>37</v>
      </c>
      <c r="X5" s="25">
        <v>13</v>
      </c>
      <c r="Y5" t="s">
        <v>18</v>
      </c>
      <c r="Z5" s="23">
        <f t="shared" si="0"/>
        <v>13</v>
      </c>
    </row>
    <row r="6" spans="1:27" x14ac:dyDescent="0.25">
      <c r="A6" t="s">
        <v>125</v>
      </c>
      <c r="B6" t="s">
        <v>126</v>
      </c>
      <c r="C6" t="str">
        <f>VLOOKUP(Table1[[#This Row],[sauce.recette]],Table2[#All],2,FALSE)</f>
        <v>UB méditerranien</v>
      </c>
      <c r="D6" t="s">
        <v>127</v>
      </c>
      <c r="E6">
        <v>87</v>
      </c>
      <c r="F6">
        <v>1078.952</v>
      </c>
      <c r="G6">
        <v>12401</v>
      </c>
      <c r="H6">
        <v>93</v>
      </c>
      <c r="N6" t="s">
        <v>128</v>
      </c>
      <c r="O6" t="s">
        <v>129</v>
      </c>
      <c r="P6">
        <v>102.5</v>
      </c>
      <c r="Q6">
        <v>146</v>
      </c>
      <c r="R6">
        <v>1037</v>
      </c>
      <c r="W6" s="21" t="s">
        <v>38</v>
      </c>
      <c r="X6" s="25">
        <v>21</v>
      </c>
      <c r="Y6" t="s">
        <v>19</v>
      </c>
      <c r="Z6" s="23">
        <f t="shared" si="0"/>
        <v>21</v>
      </c>
    </row>
    <row r="7" spans="1:27" x14ac:dyDescent="0.25">
      <c r="A7" t="s">
        <v>130</v>
      </c>
      <c r="B7" t="s">
        <v>131</v>
      </c>
      <c r="C7" t="str">
        <f>VLOOKUP(Table1[[#This Row],[sauce.recette]],Table2[#All],2,FALSE)</f>
        <v>UB long grain 130g</v>
      </c>
      <c r="D7" t="s">
        <v>132</v>
      </c>
      <c r="E7">
        <v>79</v>
      </c>
      <c r="F7">
        <v>1042</v>
      </c>
      <c r="G7">
        <v>13173</v>
      </c>
      <c r="H7">
        <v>52.5</v>
      </c>
      <c r="N7" t="s">
        <v>133</v>
      </c>
      <c r="O7" t="s">
        <v>134</v>
      </c>
      <c r="P7">
        <v>86</v>
      </c>
      <c r="Q7">
        <v>86</v>
      </c>
      <c r="R7">
        <v>1011.34</v>
      </c>
      <c r="W7" s="21" t="s">
        <v>39</v>
      </c>
      <c r="X7" s="25">
        <v>22</v>
      </c>
      <c r="Y7" t="s">
        <v>20</v>
      </c>
      <c r="Z7" s="23">
        <f t="shared" si="0"/>
        <v>22</v>
      </c>
    </row>
    <row r="8" spans="1:27" x14ac:dyDescent="0.25">
      <c r="A8" t="s">
        <v>135</v>
      </c>
      <c r="B8" t="s">
        <v>136</v>
      </c>
      <c r="C8" t="str">
        <f>VLOOKUP(Table1[[#This Row],[sauce.recette]],Table2[#All],2,FALSE)</f>
        <v>UB basmati 130g UK</v>
      </c>
      <c r="D8" t="s">
        <v>123</v>
      </c>
      <c r="E8">
        <v>76</v>
      </c>
      <c r="F8">
        <v>1035</v>
      </c>
      <c r="G8">
        <v>13580</v>
      </c>
      <c r="H8">
        <v>54</v>
      </c>
      <c r="N8" s="4" t="s">
        <v>137</v>
      </c>
      <c r="O8" s="4" t="s">
        <v>138</v>
      </c>
      <c r="P8">
        <v>100</v>
      </c>
      <c r="Q8">
        <v>87</v>
      </c>
      <c r="R8">
        <v>1068.4659999999999</v>
      </c>
      <c r="W8" s="21" t="s">
        <v>40</v>
      </c>
      <c r="X8" s="25">
        <v>23</v>
      </c>
      <c r="Y8" t="s">
        <v>21</v>
      </c>
      <c r="Z8" s="23">
        <f t="shared" si="0"/>
        <v>23</v>
      </c>
    </row>
    <row r="9" spans="1:27" x14ac:dyDescent="0.25">
      <c r="A9" t="s">
        <v>139</v>
      </c>
      <c r="B9" t="s">
        <v>140</v>
      </c>
      <c r="C9" t="str">
        <f>VLOOKUP(Table1[[#This Row],[sauce.recette]],Table2[#All],2,FALSE)</f>
        <v>UB wholegrain 130g</v>
      </c>
      <c r="D9" t="s">
        <v>141</v>
      </c>
      <c r="E9">
        <v>72.5</v>
      </c>
      <c r="F9">
        <v>1034.9100000000001</v>
      </c>
      <c r="G9">
        <v>14213</v>
      </c>
      <c r="H9">
        <v>57.5</v>
      </c>
      <c r="N9" t="s">
        <v>142</v>
      </c>
      <c r="O9" t="s">
        <v>143</v>
      </c>
      <c r="P9">
        <v>86</v>
      </c>
      <c r="Q9">
        <v>91</v>
      </c>
      <c r="R9">
        <v>1012.7380000000001</v>
      </c>
      <c r="W9" s="21" t="s">
        <v>41</v>
      </c>
      <c r="X9" s="25">
        <v>31</v>
      </c>
      <c r="Y9" t="s">
        <v>22</v>
      </c>
      <c r="Z9" s="23">
        <f t="shared" si="0"/>
        <v>31</v>
      </c>
    </row>
    <row r="10" spans="1:27" x14ac:dyDescent="0.25">
      <c r="A10" t="s">
        <v>144</v>
      </c>
      <c r="B10" t="s">
        <v>145</v>
      </c>
      <c r="C10" t="str">
        <f>VLOOKUP(Table1[[#This Row],[sauce.recette]],Table2[#All],2,FALSE)</f>
        <v>UB pilau 130g</v>
      </c>
      <c r="D10" t="s">
        <v>146</v>
      </c>
      <c r="E10">
        <v>42</v>
      </c>
      <c r="F10">
        <v>749.90700000000004</v>
      </c>
      <c r="G10">
        <v>17852</v>
      </c>
      <c r="H10">
        <v>50</v>
      </c>
      <c r="N10" s="5" t="s">
        <v>118</v>
      </c>
      <c r="O10" s="6" t="s">
        <v>147</v>
      </c>
      <c r="P10">
        <v>100</v>
      </c>
      <c r="Q10">
        <v>151</v>
      </c>
      <c r="R10">
        <v>1042</v>
      </c>
      <c r="W10" s="21" t="s">
        <v>42</v>
      </c>
      <c r="X10" s="25">
        <v>32</v>
      </c>
      <c r="Y10" t="s">
        <v>23</v>
      </c>
      <c r="Z10" s="23">
        <f t="shared" si="0"/>
        <v>32</v>
      </c>
    </row>
    <row r="11" spans="1:27" x14ac:dyDescent="0.25">
      <c r="A11" t="s">
        <v>148</v>
      </c>
      <c r="B11" t="s">
        <v>149</v>
      </c>
      <c r="C11" t="str">
        <f>VLOOKUP(Table1[[#This Row],[sauce.recette]],Table2[#All],2,FALSE)</f>
        <v>UB tex mex</v>
      </c>
      <c r="D11" t="s">
        <v>150</v>
      </c>
      <c r="E11">
        <v>98</v>
      </c>
      <c r="F11">
        <v>1024.49</v>
      </c>
      <c r="G11">
        <v>10409</v>
      </c>
      <c r="H11">
        <v>80</v>
      </c>
      <c r="N11" t="s">
        <v>132</v>
      </c>
      <c r="O11" t="s">
        <v>151</v>
      </c>
      <c r="P11">
        <v>52.5</v>
      </c>
      <c r="Q11">
        <v>79</v>
      </c>
      <c r="R11">
        <v>1042</v>
      </c>
      <c r="W11" s="21" t="s">
        <v>43</v>
      </c>
      <c r="X11" s="25">
        <v>33</v>
      </c>
      <c r="Y11" t="s">
        <v>24</v>
      </c>
      <c r="Z11" s="23">
        <f t="shared" si="0"/>
        <v>33</v>
      </c>
    </row>
    <row r="12" spans="1:27" x14ac:dyDescent="0.25">
      <c r="A12" t="s">
        <v>152</v>
      </c>
      <c r="B12" t="s">
        <v>153</v>
      </c>
      <c r="C12" t="str">
        <f>VLOOKUP(Table1[[#This Row],[sauce.recette]],Table2[#All],2,FALSE)</f>
        <v>UB méditerranien</v>
      </c>
      <c r="D12" t="s">
        <v>127</v>
      </c>
      <c r="E12">
        <v>87</v>
      </c>
      <c r="F12">
        <v>1078.952</v>
      </c>
      <c r="G12">
        <v>12401</v>
      </c>
      <c r="H12">
        <v>93</v>
      </c>
      <c r="N12" t="s">
        <v>127</v>
      </c>
      <c r="O12" t="s">
        <v>154</v>
      </c>
      <c r="P12">
        <v>93</v>
      </c>
      <c r="Q12">
        <v>87</v>
      </c>
      <c r="R12">
        <v>1078.952</v>
      </c>
      <c r="W12" s="21" t="s">
        <v>44</v>
      </c>
      <c r="X12" s="25">
        <v>41</v>
      </c>
      <c r="Y12" t="s">
        <v>25</v>
      </c>
      <c r="Z12" s="23">
        <f t="shared" si="0"/>
        <v>41</v>
      </c>
    </row>
    <row r="13" spans="1:27" x14ac:dyDescent="0.25">
      <c r="A13" t="s">
        <v>155</v>
      </c>
      <c r="B13" t="s">
        <v>156</v>
      </c>
      <c r="C13" t="e">
        <f>VLOOKUP(Table1[[#This Row],[sauce.recette]],Table2[#All],2,FALSE)</f>
        <v>#N/A</v>
      </c>
      <c r="D13" t="s">
        <v>157</v>
      </c>
      <c r="E13">
        <v>151</v>
      </c>
      <c r="F13">
        <v>1042</v>
      </c>
      <c r="G13">
        <v>6993</v>
      </c>
      <c r="H13">
        <v>100</v>
      </c>
      <c r="N13" t="s">
        <v>158</v>
      </c>
      <c r="O13" t="s">
        <v>159</v>
      </c>
      <c r="P13">
        <v>93</v>
      </c>
      <c r="Q13">
        <v>78</v>
      </c>
      <c r="R13">
        <v>959</v>
      </c>
      <c r="W13" s="21" t="s">
        <v>45</v>
      </c>
      <c r="X13" s="25">
        <v>42</v>
      </c>
      <c r="Y13" t="s">
        <v>26</v>
      </c>
      <c r="Z13" s="23">
        <f t="shared" si="0"/>
        <v>42</v>
      </c>
    </row>
    <row r="14" spans="1:27" x14ac:dyDescent="0.25">
      <c r="A14" t="s">
        <v>160</v>
      </c>
      <c r="B14" t="s">
        <v>161</v>
      </c>
      <c r="C14" t="e">
        <f>VLOOKUP(Table1[[#This Row],[sauce.recette]],Table2[#All],2,FALSE)</f>
        <v>#N/A</v>
      </c>
      <c r="D14" t="s">
        <v>161</v>
      </c>
      <c r="E14">
        <v>146</v>
      </c>
      <c r="F14">
        <v>1037</v>
      </c>
      <c r="G14">
        <v>7102</v>
      </c>
      <c r="H14">
        <v>103</v>
      </c>
      <c r="N14" s="4" t="s">
        <v>162</v>
      </c>
      <c r="O14" s="4" t="s">
        <v>163</v>
      </c>
      <c r="P14">
        <v>92</v>
      </c>
      <c r="Q14">
        <v>70</v>
      </c>
      <c r="R14">
        <v>981.79</v>
      </c>
      <c r="W14" s="21" t="s">
        <v>46</v>
      </c>
      <c r="X14" s="25">
        <v>43</v>
      </c>
      <c r="Y14" t="s">
        <v>27</v>
      </c>
      <c r="Z14" s="23">
        <f t="shared" si="0"/>
        <v>43</v>
      </c>
    </row>
    <row r="15" spans="1:27" x14ac:dyDescent="0.25">
      <c r="A15" t="s">
        <v>164</v>
      </c>
      <c r="B15" t="s">
        <v>165</v>
      </c>
      <c r="C15" t="str">
        <f>VLOOKUP(Table1[[#This Row],[sauce.recette]],Table2[#All],2,FALSE)</f>
        <v>UB méditerranien</v>
      </c>
      <c r="D15" t="s">
        <v>127</v>
      </c>
      <c r="E15">
        <v>87</v>
      </c>
      <c r="F15">
        <v>1078.952</v>
      </c>
      <c r="G15">
        <v>12401</v>
      </c>
      <c r="H15">
        <v>93</v>
      </c>
      <c r="N15" t="s">
        <v>166</v>
      </c>
      <c r="O15" t="s">
        <v>167</v>
      </c>
      <c r="P15">
        <v>90</v>
      </c>
      <c r="Q15">
        <v>62</v>
      </c>
      <c r="R15">
        <v>1059</v>
      </c>
      <c r="W15" s="21" t="s">
        <v>47</v>
      </c>
      <c r="X15" s="25">
        <v>51</v>
      </c>
      <c r="Y15" t="s">
        <v>28</v>
      </c>
      <c r="Z15" s="23">
        <f t="shared" si="0"/>
        <v>51</v>
      </c>
    </row>
    <row r="16" spans="1:27" x14ac:dyDescent="0.25">
      <c r="A16" t="s">
        <v>168</v>
      </c>
      <c r="B16" t="s">
        <v>169</v>
      </c>
      <c r="C16" t="str">
        <f>VLOOKUP(Table1[[#This Row],[sauce.recette]],Table2[#All],2,FALSE)</f>
        <v>UB cantonais</v>
      </c>
      <c r="D16" t="s">
        <v>133</v>
      </c>
      <c r="E16">
        <v>86</v>
      </c>
      <c r="F16">
        <v>1011.34</v>
      </c>
      <c r="G16">
        <v>11759</v>
      </c>
      <c r="H16">
        <v>86</v>
      </c>
      <c r="N16" s="4" t="s">
        <v>170</v>
      </c>
      <c r="O16" s="4" t="s">
        <v>171</v>
      </c>
      <c r="P16">
        <v>94</v>
      </c>
      <c r="Q16">
        <v>95</v>
      </c>
      <c r="R16">
        <v>975.92600000000004</v>
      </c>
      <c r="W16" s="21" t="s">
        <v>48</v>
      </c>
      <c r="X16" s="25">
        <v>52</v>
      </c>
      <c r="Y16" t="s">
        <v>29</v>
      </c>
      <c r="Z16" s="23">
        <f t="shared" si="0"/>
        <v>52</v>
      </c>
    </row>
    <row r="17" spans="1:26" x14ac:dyDescent="0.25">
      <c r="A17" t="s">
        <v>172</v>
      </c>
      <c r="B17" t="s">
        <v>173</v>
      </c>
      <c r="C17" t="str">
        <f>VLOOKUP(Table1[[#This Row],[sauce.recette]],Table2[#All],2,FALSE)</f>
        <v>UB paella</v>
      </c>
      <c r="D17" t="s">
        <v>174</v>
      </c>
      <c r="E17">
        <v>96</v>
      </c>
      <c r="F17">
        <v>960.02200000000005</v>
      </c>
      <c r="G17">
        <v>10000</v>
      </c>
      <c r="H17">
        <v>82</v>
      </c>
      <c r="N17" t="s">
        <v>175</v>
      </c>
      <c r="O17" t="s">
        <v>176</v>
      </c>
      <c r="P17">
        <v>96</v>
      </c>
      <c r="Q17">
        <v>83</v>
      </c>
      <c r="R17">
        <v>1007.18</v>
      </c>
      <c r="W17" s="21" t="s">
        <v>49</v>
      </c>
      <c r="X17" s="25">
        <v>53</v>
      </c>
      <c r="Y17" t="s">
        <v>30</v>
      </c>
      <c r="Z17" s="23">
        <f t="shared" si="0"/>
        <v>53</v>
      </c>
    </row>
    <row r="18" spans="1:26" x14ac:dyDescent="0.25">
      <c r="A18" t="s">
        <v>177</v>
      </c>
      <c r="B18" t="s">
        <v>178</v>
      </c>
      <c r="C18" t="str">
        <f>VLOOKUP(Table1[[#This Row],[sauce.recette]],Table2[#All],2,FALSE)</f>
        <v>UB mushroom</v>
      </c>
      <c r="D18" t="s">
        <v>162</v>
      </c>
      <c r="E18">
        <v>70</v>
      </c>
      <c r="F18">
        <v>981.79</v>
      </c>
      <c r="G18">
        <v>14014</v>
      </c>
      <c r="H18">
        <v>92</v>
      </c>
      <c r="N18" t="s">
        <v>179</v>
      </c>
      <c r="O18" t="s">
        <v>180</v>
      </c>
      <c r="P18">
        <v>110</v>
      </c>
      <c r="Q18">
        <v>139</v>
      </c>
      <c r="R18">
        <v>1035</v>
      </c>
      <c r="W18" s="21" t="s">
        <v>50</v>
      </c>
      <c r="X18" s="25">
        <v>61</v>
      </c>
      <c r="Y18" t="s">
        <v>31</v>
      </c>
      <c r="Z18" s="23">
        <f t="shared" si="0"/>
        <v>61</v>
      </c>
    </row>
    <row r="19" spans="1:26" x14ac:dyDescent="0.25">
      <c r="A19" t="s">
        <v>181</v>
      </c>
      <c r="B19" t="s">
        <v>182</v>
      </c>
      <c r="C19" t="str">
        <f>VLOOKUP(Table1[[#This Row],[sauce.recette]],Table2[#All],2,FALSE)</f>
        <v>UB tomate olive</v>
      </c>
      <c r="D19" t="s">
        <v>183</v>
      </c>
      <c r="E19">
        <v>95</v>
      </c>
      <c r="F19">
        <v>1048</v>
      </c>
      <c r="G19">
        <v>11026</v>
      </c>
      <c r="H19">
        <v>88</v>
      </c>
      <c r="N19" t="s">
        <v>141</v>
      </c>
      <c r="O19" t="s">
        <v>184</v>
      </c>
      <c r="P19">
        <v>57.5</v>
      </c>
      <c r="Q19">
        <v>72.5</v>
      </c>
      <c r="R19">
        <v>1034.9100000000001</v>
      </c>
      <c r="W19" s="21" t="s">
        <v>51</v>
      </c>
      <c r="X19" s="25">
        <v>62</v>
      </c>
      <c r="Y19" t="s">
        <v>32</v>
      </c>
      <c r="Z19" s="23">
        <f t="shared" si="0"/>
        <v>62</v>
      </c>
    </row>
    <row r="20" spans="1:26" x14ac:dyDescent="0.25">
      <c r="A20" t="s">
        <v>185</v>
      </c>
      <c r="B20" t="s">
        <v>186</v>
      </c>
      <c r="C20" t="str">
        <f>VLOOKUP(Table1[[#This Row],[sauce.recette]],Table2[#All],2,FALSE)</f>
        <v>EB tomate basilic</v>
      </c>
      <c r="D20" t="s">
        <v>187</v>
      </c>
      <c r="E20">
        <v>91</v>
      </c>
      <c r="F20" t="s">
        <v>188</v>
      </c>
      <c r="G20">
        <v>10510</v>
      </c>
      <c r="H20">
        <v>71</v>
      </c>
      <c r="N20" s="5" t="s">
        <v>187</v>
      </c>
      <c r="O20" t="s">
        <v>189</v>
      </c>
      <c r="P20">
        <v>71</v>
      </c>
      <c r="Q20">
        <v>91</v>
      </c>
      <c r="R20">
        <v>956.42899999999997</v>
      </c>
      <c r="W20" s="21" t="s">
        <v>52</v>
      </c>
      <c r="X20" s="25">
        <v>63</v>
      </c>
      <c r="Y20" t="s">
        <v>33</v>
      </c>
      <c r="Z20" s="23">
        <f t="shared" si="0"/>
        <v>63</v>
      </c>
    </row>
    <row r="21" spans="1:26" x14ac:dyDescent="0.25">
      <c r="A21" t="s">
        <v>190</v>
      </c>
      <c r="B21" t="s">
        <v>191</v>
      </c>
      <c r="C21" t="str">
        <f>VLOOKUP(Table1[[#This Row],[sauce.recette]],Table2[#All],2,FALSE)</f>
        <v>UB basmati 130g</v>
      </c>
      <c r="D21" t="s">
        <v>114</v>
      </c>
      <c r="E21">
        <v>76.5</v>
      </c>
      <c r="F21">
        <v>1037</v>
      </c>
      <c r="G21">
        <v>13555.555555555555</v>
      </c>
      <c r="H21">
        <v>53.5</v>
      </c>
      <c r="N21" s="7" t="s">
        <v>192</v>
      </c>
      <c r="O21" t="s">
        <v>193</v>
      </c>
      <c r="P21">
        <v>86</v>
      </c>
      <c r="Q21">
        <v>132</v>
      </c>
      <c r="R21">
        <v>1061</v>
      </c>
      <c r="W21" s="21" t="s">
        <v>53</v>
      </c>
      <c r="X21" s="25">
        <v>71</v>
      </c>
      <c r="Y21" t="s">
        <v>92</v>
      </c>
      <c r="Z21" s="23">
        <f t="shared" si="0"/>
        <v>71</v>
      </c>
    </row>
    <row r="22" spans="1:26" x14ac:dyDescent="0.25">
      <c r="A22" t="s">
        <v>194</v>
      </c>
      <c r="B22" t="s">
        <v>195</v>
      </c>
      <c r="C22" t="e">
        <f>VLOOKUP(Table1[[#This Row],[sauce.recette]],Table2[#All],2,FALSE)</f>
        <v>#N/A</v>
      </c>
      <c r="D22" t="s">
        <v>196</v>
      </c>
      <c r="E22">
        <v>45</v>
      </c>
      <c r="F22">
        <v>1079</v>
      </c>
      <c r="G22">
        <v>23977.777777777777</v>
      </c>
      <c r="H22">
        <v>49</v>
      </c>
      <c r="N22" s="4" t="s">
        <v>197</v>
      </c>
      <c r="O22" s="4" t="s">
        <v>198</v>
      </c>
      <c r="P22">
        <v>96</v>
      </c>
      <c r="Q22">
        <v>66</v>
      </c>
      <c r="R22">
        <v>926.35982224886175</v>
      </c>
      <c r="W22" s="21" t="s">
        <v>54</v>
      </c>
      <c r="X22" s="25">
        <v>72</v>
      </c>
      <c r="Y22" t="s">
        <v>93</v>
      </c>
      <c r="Z22" s="23">
        <f t="shared" si="0"/>
        <v>72</v>
      </c>
    </row>
    <row r="23" spans="1:26" x14ac:dyDescent="0.25">
      <c r="A23" t="s">
        <v>199</v>
      </c>
      <c r="B23" t="s">
        <v>200</v>
      </c>
      <c r="C23" t="str">
        <f>VLOOKUP(Table1[[#This Row],[sauce.recette]],Table2[#All],2,FALSE)</f>
        <v>UB long grain</v>
      </c>
      <c r="D23" t="s">
        <v>118</v>
      </c>
      <c r="E23">
        <v>151</v>
      </c>
      <c r="F23">
        <v>1042</v>
      </c>
      <c r="G23">
        <v>6993</v>
      </c>
      <c r="H23">
        <v>100</v>
      </c>
      <c r="N23" s="4" t="s">
        <v>183</v>
      </c>
      <c r="O23" s="4" t="s">
        <v>201</v>
      </c>
      <c r="P23">
        <v>88</v>
      </c>
      <c r="Q23">
        <v>95</v>
      </c>
      <c r="R23">
        <v>1047.7060000000001</v>
      </c>
      <c r="W23" s="21" t="s">
        <v>55</v>
      </c>
      <c r="X23" s="25"/>
    </row>
    <row r="24" spans="1:26" x14ac:dyDescent="0.25">
      <c r="A24" t="s">
        <v>202</v>
      </c>
      <c r="B24" t="s">
        <v>203</v>
      </c>
      <c r="C24" t="str">
        <f>VLOOKUP(Table1[[#This Row],[sauce.recette]],Table2[#All],2,FALSE)</f>
        <v>UB basmati</v>
      </c>
      <c r="D24" t="s">
        <v>119</v>
      </c>
      <c r="E24">
        <v>146</v>
      </c>
      <c r="F24">
        <v>1037</v>
      </c>
      <c r="G24">
        <v>7102</v>
      </c>
      <c r="H24">
        <v>103</v>
      </c>
      <c r="N24" s="4" t="s">
        <v>204</v>
      </c>
      <c r="O24" s="4" t="s">
        <v>205</v>
      </c>
      <c r="P24">
        <v>96</v>
      </c>
      <c r="Q24">
        <v>61</v>
      </c>
      <c r="R24">
        <v>1020.1975217085837</v>
      </c>
      <c r="W24" s="21" t="s">
        <v>56</v>
      </c>
      <c r="X24" s="25"/>
    </row>
    <row r="25" spans="1:26" x14ac:dyDescent="0.25">
      <c r="A25" t="s">
        <v>206</v>
      </c>
      <c r="B25" t="s">
        <v>207</v>
      </c>
      <c r="C25" t="str">
        <f>VLOOKUP(Table1[[#This Row],[sauce.recette]],Table2[#All],2,FALSE)</f>
        <v>UB long grain</v>
      </c>
      <c r="D25" t="s">
        <v>118</v>
      </c>
      <c r="E25">
        <v>151</v>
      </c>
      <c r="F25">
        <v>1042</v>
      </c>
      <c r="G25">
        <v>6993</v>
      </c>
      <c r="H25">
        <v>100</v>
      </c>
      <c r="N25" s="4" t="s">
        <v>208</v>
      </c>
      <c r="O25" s="4" t="s">
        <v>209</v>
      </c>
      <c r="P25">
        <v>100</v>
      </c>
      <c r="Q25">
        <v>55</v>
      </c>
      <c r="R25">
        <v>600.09823485678578</v>
      </c>
      <c r="W25" s="21" t="s">
        <v>57</v>
      </c>
      <c r="X25" s="25"/>
    </row>
    <row r="26" spans="1:26" x14ac:dyDescent="0.25">
      <c r="A26" t="s">
        <v>210</v>
      </c>
      <c r="B26" t="s">
        <v>211</v>
      </c>
      <c r="C26" t="str">
        <f>VLOOKUP(Table1[[#This Row],[sauce.recette]],Table2[#All],2,FALSE)</f>
        <v>UB 3 cheese</v>
      </c>
      <c r="D26" t="s">
        <v>212</v>
      </c>
      <c r="E26">
        <v>72</v>
      </c>
      <c r="F26">
        <v>720</v>
      </c>
      <c r="G26">
        <v>10000</v>
      </c>
      <c r="H26">
        <v>98</v>
      </c>
      <c r="N26" s="4" t="s">
        <v>174</v>
      </c>
      <c r="O26" s="4" t="s">
        <v>213</v>
      </c>
      <c r="P26">
        <v>82</v>
      </c>
      <c r="Q26">
        <v>96</v>
      </c>
      <c r="R26">
        <v>960.02160720830898</v>
      </c>
      <c r="W26" s="21" t="s">
        <v>58</v>
      </c>
      <c r="X26" s="25"/>
    </row>
    <row r="27" spans="1:26" x14ac:dyDescent="0.25">
      <c r="A27" t="s">
        <v>214</v>
      </c>
      <c r="B27" t="s">
        <v>215</v>
      </c>
      <c r="C27" t="str">
        <f>VLOOKUP(Table1[[#This Row],[sauce.recette]],Table2[#All],2,FALSE)</f>
        <v>UB cantonais</v>
      </c>
      <c r="D27" t="s">
        <v>133</v>
      </c>
      <c r="E27">
        <v>86</v>
      </c>
      <c r="F27">
        <v>1011.34</v>
      </c>
      <c r="G27">
        <v>11759</v>
      </c>
      <c r="H27">
        <v>86</v>
      </c>
      <c r="N27" t="s">
        <v>212</v>
      </c>
      <c r="O27" t="s">
        <v>216</v>
      </c>
      <c r="P27">
        <v>98</v>
      </c>
      <c r="Q27">
        <v>72</v>
      </c>
      <c r="R27">
        <v>720</v>
      </c>
      <c r="W27" s="21" t="s">
        <v>59</v>
      </c>
      <c r="X27" s="25"/>
    </row>
    <row r="28" spans="1:26" x14ac:dyDescent="0.25">
      <c r="A28" t="s">
        <v>217</v>
      </c>
      <c r="B28" t="s">
        <v>218</v>
      </c>
      <c r="C28" t="str">
        <f>VLOOKUP(Table1[[#This Row],[sauce.recette]],Table2[#All],2,FALSE)</f>
        <v>UB Lemon</v>
      </c>
      <c r="D28" t="s">
        <v>208</v>
      </c>
      <c r="E28">
        <v>55</v>
      </c>
      <c r="F28">
        <v>600.09799999999996</v>
      </c>
      <c r="G28">
        <v>10910.872727272726</v>
      </c>
      <c r="H28">
        <v>100</v>
      </c>
      <c r="N28" t="s">
        <v>219</v>
      </c>
      <c r="O28" t="s">
        <v>220</v>
      </c>
      <c r="P28">
        <v>102</v>
      </c>
      <c r="Q28">
        <v>148</v>
      </c>
      <c r="R28">
        <v>1085</v>
      </c>
      <c r="W28" s="21" t="s">
        <v>60</v>
      </c>
      <c r="X28" s="25"/>
    </row>
    <row r="29" spans="1:26" x14ac:dyDescent="0.25">
      <c r="A29" t="s">
        <v>221</v>
      </c>
      <c r="B29" t="s">
        <v>222</v>
      </c>
      <c r="C29" t="str">
        <f>VLOOKUP(Table1[[#This Row],[sauce.recette]],Table2[#All],2,FALSE)</f>
        <v>UB méditerranien</v>
      </c>
      <c r="D29" t="s">
        <v>127</v>
      </c>
      <c r="E29">
        <v>87</v>
      </c>
      <c r="F29">
        <v>1078.952</v>
      </c>
      <c r="G29">
        <v>12401</v>
      </c>
      <c r="H29">
        <v>93</v>
      </c>
      <c r="N29" t="s">
        <v>223</v>
      </c>
      <c r="O29" t="s">
        <v>224</v>
      </c>
      <c r="P29">
        <v>80</v>
      </c>
      <c r="Q29">
        <v>101</v>
      </c>
      <c r="R29">
        <v>1011.5070000000001</v>
      </c>
      <c r="W29" s="21" t="s">
        <v>61</v>
      </c>
      <c r="X29" s="25"/>
    </row>
    <row r="30" spans="1:26" x14ac:dyDescent="0.25">
      <c r="A30" t="s">
        <v>225</v>
      </c>
      <c r="B30" t="s">
        <v>226</v>
      </c>
      <c r="C30" t="str">
        <f>VLOOKUP(Table1[[#This Row],[sauce.recette]],Table2[#All],2,FALSE)</f>
        <v>UB basmati</v>
      </c>
      <c r="D30" t="s">
        <v>119</v>
      </c>
      <c r="E30">
        <v>145.5</v>
      </c>
      <c r="F30">
        <v>1037</v>
      </c>
      <c r="G30">
        <v>7113</v>
      </c>
      <c r="H30">
        <v>103</v>
      </c>
      <c r="N30" t="s">
        <v>146</v>
      </c>
      <c r="O30" t="s">
        <v>227</v>
      </c>
      <c r="P30">
        <v>50</v>
      </c>
      <c r="Q30">
        <v>42</v>
      </c>
      <c r="R30">
        <v>749.90716407154844</v>
      </c>
      <c r="W30" s="21" t="s">
        <v>62</v>
      </c>
      <c r="X30" s="25"/>
    </row>
    <row r="31" spans="1:26" x14ac:dyDescent="0.25">
      <c r="A31" t="s">
        <v>228</v>
      </c>
      <c r="B31" t="s">
        <v>229</v>
      </c>
      <c r="C31" t="str">
        <f>VLOOKUP(Table1[[#This Row],[sauce.recette]],Table2[#All],2,FALSE)</f>
        <v>UB long grain</v>
      </c>
      <c r="D31" t="s">
        <v>118</v>
      </c>
      <c r="E31">
        <v>151</v>
      </c>
      <c r="F31">
        <v>1042</v>
      </c>
      <c r="G31">
        <v>6993</v>
      </c>
      <c r="H31">
        <v>100</v>
      </c>
      <c r="N31" t="s">
        <v>150</v>
      </c>
      <c r="O31" t="s">
        <v>230</v>
      </c>
      <c r="P31">
        <v>80</v>
      </c>
      <c r="Q31">
        <v>98</v>
      </c>
      <c r="R31">
        <v>1024.489682653061</v>
      </c>
      <c r="W31" s="21" t="s">
        <v>63</v>
      </c>
      <c r="X31" s="25"/>
    </row>
    <row r="32" spans="1:26" x14ac:dyDescent="0.25">
      <c r="A32" t="s">
        <v>231</v>
      </c>
      <c r="B32" t="s">
        <v>232</v>
      </c>
      <c r="C32" t="str">
        <f>VLOOKUP(Table1[[#This Row],[sauce.recette]],Table2[#All],2,FALSE)</f>
        <v>UB mexicain</v>
      </c>
      <c r="D32" t="s">
        <v>158</v>
      </c>
      <c r="E32">
        <v>78</v>
      </c>
      <c r="F32">
        <v>959</v>
      </c>
      <c r="G32">
        <v>12294</v>
      </c>
      <c r="H32">
        <v>93</v>
      </c>
      <c r="W32" s="21" t="s">
        <v>64</v>
      </c>
      <c r="X32" s="25"/>
    </row>
    <row r="33" spans="1:24" x14ac:dyDescent="0.25">
      <c r="A33" t="s">
        <v>233</v>
      </c>
      <c r="B33" t="s">
        <v>234</v>
      </c>
      <c r="C33" t="str">
        <f>VLOOKUP(Table1[[#This Row],[sauce.recette]],Table2[#All],2,FALSE)</f>
        <v>UB méditerranien</v>
      </c>
      <c r="D33" t="s">
        <v>127</v>
      </c>
      <c r="E33">
        <v>87</v>
      </c>
      <c r="F33">
        <v>1078.952</v>
      </c>
      <c r="G33">
        <v>12401</v>
      </c>
      <c r="H33">
        <v>93</v>
      </c>
      <c r="W33" s="21" t="s">
        <v>65</v>
      </c>
      <c r="X33" s="25"/>
    </row>
    <row r="34" spans="1:24" x14ac:dyDescent="0.25">
      <c r="A34" t="s">
        <v>235</v>
      </c>
      <c r="B34" t="s">
        <v>236</v>
      </c>
      <c r="C34" t="str">
        <f>VLOOKUP(Table1[[#This Row],[sauce.recette]],Table2[#All],2,FALSE)</f>
        <v>UB cantonais</v>
      </c>
      <c r="D34" t="s">
        <v>133</v>
      </c>
      <c r="E34">
        <v>86</v>
      </c>
      <c r="F34">
        <v>1011.34</v>
      </c>
      <c r="G34">
        <v>11759</v>
      </c>
      <c r="H34">
        <v>86</v>
      </c>
      <c r="W34" s="21" t="s">
        <v>66</v>
      </c>
      <c r="X34" s="25"/>
    </row>
    <row r="35" spans="1:24" x14ac:dyDescent="0.25">
      <c r="A35" t="s">
        <v>237</v>
      </c>
      <c r="B35" t="s">
        <v>238</v>
      </c>
      <c r="C35" t="str">
        <f>VLOOKUP(Table1[[#This Row],[sauce.recette]],Table2[#All],2,FALSE)</f>
        <v>UB méditerranien</v>
      </c>
      <c r="D35" t="s">
        <v>127</v>
      </c>
      <c r="E35">
        <v>87</v>
      </c>
      <c r="F35">
        <v>1078.952</v>
      </c>
      <c r="G35">
        <v>12401</v>
      </c>
      <c r="H35">
        <v>93</v>
      </c>
      <c r="W35" s="21" t="s">
        <v>67</v>
      </c>
      <c r="X35" s="25"/>
    </row>
    <row r="36" spans="1:24" x14ac:dyDescent="0.25">
      <c r="A36" t="s">
        <v>239</v>
      </c>
      <c r="B36" t="s">
        <v>240</v>
      </c>
      <c r="C36" t="str">
        <f>VLOOKUP(Table1[[#This Row],[sauce.recette]],Table2[#All],2,FALSE)</f>
        <v>UB cantonais</v>
      </c>
      <c r="D36" t="s">
        <v>133</v>
      </c>
      <c r="E36">
        <v>86</v>
      </c>
      <c r="F36">
        <v>1011.34</v>
      </c>
      <c r="G36">
        <v>11759</v>
      </c>
      <c r="H36">
        <v>86</v>
      </c>
      <c r="W36" s="21" t="s">
        <v>68</v>
      </c>
      <c r="X36" s="25"/>
    </row>
    <row r="37" spans="1:24" x14ac:dyDescent="0.25">
      <c r="A37" t="s">
        <v>241</v>
      </c>
      <c r="B37" t="s">
        <v>242</v>
      </c>
      <c r="C37" t="str">
        <f>VLOOKUP(Table1[[#This Row],[sauce.recette]],Table2[#All],2,FALSE)</f>
        <v>UB méditerranien</v>
      </c>
      <c r="D37" t="s">
        <v>127</v>
      </c>
      <c r="E37">
        <v>87</v>
      </c>
      <c r="F37">
        <v>1078.952</v>
      </c>
      <c r="G37">
        <v>12401</v>
      </c>
      <c r="H37">
        <v>93</v>
      </c>
      <c r="W37" s="21" t="s">
        <v>69</v>
      </c>
      <c r="X37" s="25"/>
    </row>
    <row r="38" spans="1:24" x14ac:dyDescent="0.25">
      <c r="A38" t="s">
        <v>243</v>
      </c>
      <c r="B38" t="s">
        <v>244</v>
      </c>
      <c r="C38" t="str">
        <f>VLOOKUP(Table1[[#This Row],[sauce.recette]],Table2[#All],2,FALSE)</f>
        <v>UB basmati jasmin</v>
      </c>
      <c r="D38" t="s">
        <v>109</v>
      </c>
      <c r="E38">
        <v>131.5</v>
      </c>
      <c r="F38">
        <v>1040</v>
      </c>
      <c r="G38">
        <v>7908.7452471482893</v>
      </c>
      <c r="H38">
        <v>116</v>
      </c>
      <c r="W38" s="21" t="s">
        <v>70</v>
      </c>
      <c r="X38" s="25"/>
    </row>
    <row r="39" spans="1:24" x14ac:dyDescent="0.25">
      <c r="A39" t="s">
        <v>245</v>
      </c>
      <c r="B39" t="s">
        <v>246</v>
      </c>
      <c r="C39" t="e">
        <f>VLOOKUP(Table1[[#This Row],[sauce.recette]],Table2[#All],2,FALSE)</f>
        <v>#N/A</v>
      </c>
      <c r="D39" t="s">
        <v>247</v>
      </c>
      <c r="E39">
        <v>100.3</v>
      </c>
      <c r="F39">
        <v>1042</v>
      </c>
      <c r="G39">
        <v>10388</v>
      </c>
      <c r="H39">
        <v>66</v>
      </c>
      <c r="W39" s="21" t="s">
        <v>71</v>
      </c>
      <c r="X39" s="25"/>
    </row>
    <row r="40" spans="1:24" x14ac:dyDescent="0.25">
      <c r="A40" t="s">
        <v>248</v>
      </c>
      <c r="B40" t="s">
        <v>249</v>
      </c>
      <c r="C40" t="e">
        <f>VLOOKUP(Table1[[#This Row],[sauce.recette]],Table2[#All],2,FALSE)</f>
        <v>#N/A</v>
      </c>
      <c r="D40" t="s">
        <v>250</v>
      </c>
      <c r="E40">
        <v>37</v>
      </c>
      <c r="F40">
        <v>597.83100000000002</v>
      </c>
      <c r="G40">
        <v>16135</v>
      </c>
      <c r="H40">
        <v>63</v>
      </c>
      <c r="W40" s="21" t="s">
        <v>72</v>
      </c>
      <c r="X40" s="25"/>
    </row>
    <row r="41" spans="1:24" x14ac:dyDescent="0.25">
      <c r="A41" t="s">
        <v>251</v>
      </c>
      <c r="B41" t="s">
        <v>252</v>
      </c>
      <c r="C41" t="e">
        <f>VLOOKUP(Table1[[#This Row],[sauce.recette]],Table2[#All],2,FALSE)</f>
        <v>#N/A</v>
      </c>
      <c r="D41" t="s">
        <v>253</v>
      </c>
      <c r="E41">
        <v>48</v>
      </c>
      <c r="F41">
        <v>650.404</v>
      </c>
      <c r="G41">
        <v>13550</v>
      </c>
      <c r="H41">
        <v>62</v>
      </c>
      <c r="W41" s="21" t="s">
        <v>73</v>
      </c>
      <c r="X41" s="25"/>
    </row>
    <row r="42" spans="1:24" x14ac:dyDescent="0.25">
      <c r="A42" t="s">
        <v>254</v>
      </c>
      <c r="B42" t="s">
        <v>255</v>
      </c>
      <c r="C42" t="e">
        <f>VLOOKUP(Table1[[#This Row],[sauce.recette]],Table2[#All],2,FALSE)</f>
        <v>#N/A</v>
      </c>
      <c r="D42" t="s">
        <v>255</v>
      </c>
      <c r="E42">
        <v>56</v>
      </c>
      <c r="F42">
        <v>647.68799999999999</v>
      </c>
      <c r="G42">
        <v>11565</v>
      </c>
      <c r="H42">
        <v>61</v>
      </c>
      <c r="W42" s="21" t="s">
        <v>74</v>
      </c>
      <c r="X42" s="25"/>
    </row>
    <row r="43" spans="1:24" x14ac:dyDescent="0.25">
      <c r="A43" t="s">
        <v>256</v>
      </c>
      <c r="B43" t="s">
        <v>257</v>
      </c>
      <c r="C43" t="str">
        <f>VLOOKUP(Table1[[#This Row],[sauce.recette]],Table2[#All],2,FALSE)</f>
        <v>UB basmati</v>
      </c>
      <c r="D43" t="s">
        <v>119</v>
      </c>
      <c r="E43">
        <v>146</v>
      </c>
      <c r="F43">
        <v>1037</v>
      </c>
      <c r="G43">
        <v>7102</v>
      </c>
      <c r="H43">
        <v>103</v>
      </c>
      <c r="W43" s="21" t="s">
        <v>75</v>
      </c>
      <c r="X43" s="25"/>
    </row>
    <row r="44" spans="1:24" x14ac:dyDescent="0.25">
      <c r="A44" t="s">
        <v>258</v>
      </c>
      <c r="B44" t="s">
        <v>259</v>
      </c>
      <c r="C44" t="str">
        <f>VLOOKUP(Table1[[#This Row],[sauce.recette]],Table2[#All],2,FALSE)</f>
        <v>UB long grain</v>
      </c>
      <c r="D44" t="s">
        <v>118</v>
      </c>
      <c r="E44">
        <v>151</v>
      </c>
      <c r="F44">
        <v>1042</v>
      </c>
      <c r="G44">
        <v>6993</v>
      </c>
      <c r="H44">
        <v>100</v>
      </c>
      <c r="W44" s="21" t="s">
        <v>76</v>
      </c>
      <c r="X44" s="25"/>
    </row>
    <row r="45" spans="1:24" x14ac:dyDescent="0.25">
      <c r="A45" t="s">
        <v>260</v>
      </c>
      <c r="B45" t="s">
        <v>261</v>
      </c>
      <c r="C45" t="e">
        <f>VLOOKUP(Table1[[#This Row],[sauce.recette]],Table2[#All],2,FALSE)</f>
        <v>#N/A</v>
      </c>
      <c r="D45" t="s">
        <v>262</v>
      </c>
      <c r="E45">
        <v>72</v>
      </c>
      <c r="F45">
        <v>724.96</v>
      </c>
      <c r="G45">
        <v>10069</v>
      </c>
      <c r="H45">
        <v>100</v>
      </c>
      <c r="W45" s="21" t="s">
        <v>77</v>
      </c>
      <c r="X45" s="25"/>
    </row>
    <row r="46" spans="1:24" x14ac:dyDescent="0.25">
      <c r="A46" t="s">
        <v>263</v>
      </c>
      <c r="B46" t="s">
        <v>264</v>
      </c>
      <c r="C46" t="e">
        <f>VLOOKUP(Table1[[#This Row],[sauce.recette]],Table2[#All],2,FALSE)</f>
        <v>#N/A</v>
      </c>
      <c r="D46" t="s">
        <v>265</v>
      </c>
      <c r="E46">
        <v>80</v>
      </c>
      <c r="F46">
        <v>1021.572</v>
      </c>
      <c r="G46">
        <v>12769</v>
      </c>
      <c r="H46">
        <v>100</v>
      </c>
      <c r="W46" s="21" t="s">
        <v>78</v>
      </c>
      <c r="X46" s="25"/>
    </row>
    <row r="47" spans="1:24" x14ac:dyDescent="0.25">
      <c r="A47" t="s">
        <v>266</v>
      </c>
      <c r="B47" t="s">
        <v>267</v>
      </c>
      <c r="C47" t="str">
        <f>VLOOKUP(Table1[[#This Row],[sauce.recette]],Table2[#All],2,FALSE)</f>
        <v>UB long grain &amp; Wild</v>
      </c>
      <c r="D47" t="s">
        <v>219</v>
      </c>
      <c r="E47">
        <v>148</v>
      </c>
      <c r="F47">
        <v>1085</v>
      </c>
      <c r="G47">
        <v>7331</v>
      </c>
      <c r="H47">
        <v>102</v>
      </c>
      <c r="W47" s="21" t="s">
        <v>79</v>
      </c>
      <c r="X47" s="25"/>
    </row>
    <row r="48" spans="1:24" x14ac:dyDescent="0.25">
      <c r="A48" t="s">
        <v>268</v>
      </c>
      <c r="B48" t="s">
        <v>269</v>
      </c>
      <c r="C48" t="e">
        <f>VLOOKUP(Table1[[#This Row],[sauce.recette]],Table2[#All],2,FALSE)</f>
        <v>#N/A</v>
      </c>
      <c r="D48" t="s">
        <v>269</v>
      </c>
      <c r="E48">
        <v>148</v>
      </c>
      <c r="F48">
        <v>1085</v>
      </c>
      <c r="G48">
        <v>7331</v>
      </c>
      <c r="H48">
        <v>102</v>
      </c>
      <c r="W48" s="21" t="s">
        <v>80</v>
      </c>
      <c r="X48" s="25"/>
    </row>
    <row r="49" spans="1:24" x14ac:dyDescent="0.25">
      <c r="A49" t="s">
        <v>270</v>
      </c>
      <c r="B49" t="s">
        <v>271</v>
      </c>
      <c r="C49" t="str">
        <f>VLOOKUP(Table1[[#This Row],[sauce.recette]],Table2[#All],2,FALSE)</f>
        <v>UB paella</v>
      </c>
      <c r="D49" t="s">
        <v>174</v>
      </c>
      <c r="E49">
        <v>96</v>
      </c>
      <c r="F49">
        <v>960.02200000000005</v>
      </c>
      <c r="G49">
        <v>10000</v>
      </c>
      <c r="H49">
        <v>82</v>
      </c>
      <c r="W49" s="21" t="s">
        <v>81</v>
      </c>
      <c r="X49" s="25"/>
    </row>
    <row r="50" spans="1:24" x14ac:dyDescent="0.25">
      <c r="A50" t="s">
        <v>272</v>
      </c>
      <c r="B50" t="s">
        <v>273</v>
      </c>
      <c r="C50" t="str">
        <f>VLOOKUP(Table1[[#This Row],[sauce.recette]],Table2[#All],2,FALSE)</f>
        <v>UB 3 cheese</v>
      </c>
      <c r="D50" t="s">
        <v>212</v>
      </c>
      <c r="E50">
        <v>72</v>
      </c>
      <c r="F50">
        <v>720</v>
      </c>
      <c r="G50">
        <v>10000</v>
      </c>
      <c r="H50">
        <v>98</v>
      </c>
      <c r="W50" s="21" t="s">
        <v>82</v>
      </c>
      <c r="X50" s="25"/>
    </row>
    <row r="51" spans="1:24" x14ac:dyDescent="0.25">
      <c r="A51" t="s">
        <v>274</v>
      </c>
      <c r="B51" t="s">
        <v>275</v>
      </c>
      <c r="C51" t="str">
        <f>VLOOKUP(Table1[[#This Row],[sauce.recette]],Table2[#All],2,FALSE)</f>
        <v>UB basmati</v>
      </c>
      <c r="D51" t="s">
        <v>119</v>
      </c>
      <c r="E51">
        <v>146</v>
      </c>
      <c r="F51">
        <v>1037</v>
      </c>
      <c r="G51">
        <v>7102</v>
      </c>
      <c r="H51">
        <v>103</v>
      </c>
      <c r="W51" s="21" t="s">
        <v>83</v>
      </c>
      <c r="X51" s="25"/>
    </row>
    <row r="52" spans="1:24" x14ac:dyDescent="0.25">
      <c r="A52" t="s">
        <v>276</v>
      </c>
      <c r="B52" t="s">
        <v>277</v>
      </c>
      <c r="C52" t="str">
        <f>VLOOKUP(Table1[[#This Row],[sauce.recette]],Table2[#All],2,FALSE)</f>
        <v>UB rissoto mushroom</v>
      </c>
      <c r="D52" t="s">
        <v>137</v>
      </c>
      <c r="E52">
        <v>87</v>
      </c>
      <c r="F52">
        <v>1068.4659999999999</v>
      </c>
      <c r="G52">
        <v>12281.218390804597</v>
      </c>
      <c r="H52">
        <v>100</v>
      </c>
      <c r="W52" s="21" t="s">
        <v>84</v>
      </c>
      <c r="X52" s="25"/>
    </row>
    <row r="53" spans="1:24" x14ac:dyDescent="0.25">
      <c r="A53" t="s">
        <v>278</v>
      </c>
      <c r="B53" t="s">
        <v>279</v>
      </c>
      <c r="C53" t="str">
        <f>VLOOKUP(Table1[[#This Row],[sauce.recette]],Table2[#All],2,FALSE)</f>
        <v>UB méditerranien</v>
      </c>
      <c r="D53" t="s">
        <v>127</v>
      </c>
      <c r="E53">
        <v>87</v>
      </c>
      <c r="F53">
        <v>1078.952</v>
      </c>
      <c r="G53">
        <v>12401</v>
      </c>
      <c r="H53">
        <v>93</v>
      </c>
      <c r="W53" s="21" t="s">
        <v>85</v>
      </c>
      <c r="X53" s="25"/>
    </row>
    <row r="54" spans="1:24" x14ac:dyDescent="0.25">
      <c r="A54" t="s">
        <v>280</v>
      </c>
      <c r="B54" t="s">
        <v>281</v>
      </c>
      <c r="C54" t="str">
        <f>VLOOKUP(Table1[[#This Row],[sauce.recette]],Table2[#All],2,FALSE)</f>
        <v>UB basmati FR</v>
      </c>
      <c r="D54" t="s">
        <v>128</v>
      </c>
      <c r="E54">
        <v>146</v>
      </c>
      <c r="F54">
        <v>1037</v>
      </c>
      <c r="G54">
        <v>7102</v>
      </c>
      <c r="H54">
        <v>103</v>
      </c>
      <c r="W54" s="21" t="s">
        <v>86</v>
      </c>
      <c r="X54" s="25"/>
    </row>
    <row r="55" spans="1:24" x14ac:dyDescent="0.25">
      <c r="A55" t="s">
        <v>282</v>
      </c>
      <c r="B55" t="s">
        <v>283</v>
      </c>
      <c r="C55" t="str">
        <f>VLOOKUP(Table1[[#This Row],[sauce.recette]],Table2[#All],2,FALSE)</f>
        <v>UB wholegrain</v>
      </c>
      <c r="D55" t="s">
        <v>179</v>
      </c>
      <c r="E55">
        <v>139</v>
      </c>
      <c r="F55">
        <v>1035</v>
      </c>
      <c r="G55">
        <v>7446.0431654676258</v>
      </c>
      <c r="H55">
        <v>110</v>
      </c>
    </row>
    <row r="56" spans="1:24" x14ac:dyDescent="0.25">
      <c r="A56" t="s">
        <v>284</v>
      </c>
      <c r="B56" t="s">
        <v>285</v>
      </c>
      <c r="C56" t="str">
        <f>VLOOKUP(Table1[[#This Row],[sauce.recette]],Table2[#All],2,FALSE)</f>
        <v>UB italian herbe</v>
      </c>
      <c r="D56" t="s">
        <v>170</v>
      </c>
      <c r="E56">
        <v>95</v>
      </c>
      <c r="F56">
        <v>975.92600000000004</v>
      </c>
      <c r="G56">
        <v>10272.905263157896</v>
      </c>
      <c r="H56">
        <v>94</v>
      </c>
    </row>
    <row r="57" spans="1:24" x14ac:dyDescent="0.25">
      <c r="A57" t="s">
        <v>286</v>
      </c>
      <c r="B57" t="s">
        <v>287</v>
      </c>
      <c r="C57" t="str">
        <f>VLOOKUP(Table1[[#This Row],[sauce.recette]],Table2[#All],2,FALSE)</f>
        <v>UB mushroom</v>
      </c>
      <c r="D57" t="s">
        <v>162</v>
      </c>
      <c r="E57">
        <v>70</v>
      </c>
      <c r="F57">
        <v>981.79</v>
      </c>
      <c r="G57">
        <v>14014</v>
      </c>
      <c r="H57">
        <v>92</v>
      </c>
    </row>
    <row r="58" spans="1:24" x14ac:dyDescent="0.25">
      <c r="A58" t="s">
        <v>288</v>
      </c>
      <c r="B58" t="s">
        <v>289</v>
      </c>
      <c r="C58" t="str">
        <f>VLOOKUP(Table1[[#This Row],[sauce.recette]],Table2[#All],2,FALSE)</f>
        <v>UB tomate olive</v>
      </c>
      <c r="D58" t="s">
        <v>183</v>
      </c>
      <c r="E58">
        <v>95</v>
      </c>
      <c r="F58">
        <v>1048</v>
      </c>
      <c r="G58">
        <v>11026</v>
      </c>
      <c r="H58">
        <v>88</v>
      </c>
    </row>
    <row r="59" spans="1:24" x14ac:dyDescent="0.25">
      <c r="A59" t="s">
        <v>290</v>
      </c>
      <c r="B59" t="s">
        <v>291</v>
      </c>
      <c r="C59" t="e">
        <f>VLOOKUP(Table1[[#This Row],[sauce.recette]],Table2[#All],2,FALSE)</f>
        <v>#N/A</v>
      </c>
      <c r="D59" t="s">
        <v>291</v>
      </c>
      <c r="E59">
        <v>72</v>
      </c>
      <c r="F59">
        <v>724.96</v>
      </c>
      <c r="G59">
        <v>10069</v>
      </c>
      <c r="H59">
        <v>100</v>
      </c>
    </row>
    <row r="60" spans="1:24" x14ac:dyDescent="0.25">
      <c r="A60" t="s">
        <v>292</v>
      </c>
      <c r="B60" t="s">
        <v>293</v>
      </c>
      <c r="C60" t="str">
        <f>VLOOKUP(Table1[[#This Row],[sauce.recette]],Table2[#All],2,FALSE)</f>
        <v>UB veg pilau</v>
      </c>
      <c r="D60" t="s">
        <v>175</v>
      </c>
      <c r="E60">
        <v>83</v>
      </c>
      <c r="F60">
        <v>1007.18</v>
      </c>
      <c r="G60">
        <v>12135</v>
      </c>
      <c r="H60">
        <v>96</v>
      </c>
    </row>
    <row r="61" spans="1:24" x14ac:dyDescent="0.25">
      <c r="A61" t="s">
        <v>294</v>
      </c>
      <c r="B61" t="s">
        <v>295</v>
      </c>
      <c r="C61" t="e">
        <f>VLOOKUP(Table1[[#This Row],[sauce.recette]],Table2[#All],2,FALSE)</f>
        <v>#N/A</v>
      </c>
      <c r="D61" t="s">
        <v>295</v>
      </c>
      <c r="E61">
        <v>148</v>
      </c>
      <c r="F61">
        <v>1041.9000000000001</v>
      </c>
      <c r="G61">
        <v>7039.8648648648659</v>
      </c>
      <c r="H61">
        <v>104</v>
      </c>
    </row>
    <row r="62" spans="1:24" x14ac:dyDescent="0.25">
      <c r="A62" t="s">
        <v>296</v>
      </c>
      <c r="B62" t="s">
        <v>297</v>
      </c>
      <c r="C62" t="e">
        <f>VLOOKUP(Table1[[#This Row],[sauce.recette]],Table2[#All],2,FALSE)</f>
        <v>#N/A</v>
      </c>
      <c r="D62" t="s">
        <v>297</v>
      </c>
      <c r="E62">
        <v>57</v>
      </c>
      <c r="F62">
        <v>700.3</v>
      </c>
      <c r="G62">
        <v>12285.9649122807</v>
      </c>
      <c r="H62">
        <v>104</v>
      </c>
    </row>
    <row r="63" spans="1:24" x14ac:dyDescent="0.25">
      <c r="A63" t="s">
        <v>298</v>
      </c>
      <c r="B63" t="s">
        <v>299</v>
      </c>
      <c r="C63" t="e">
        <f>VLOOKUP(Table1[[#This Row],[sauce.recette]],Table2[#All],2,FALSE)</f>
        <v>#N/A</v>
      </c>
      <c r="D63" t="s">
        <v>299</v>
      </c>
      <c r="E63">
        <v>98</v>
      </c>
      <c r="F63">
        <v>1024.49</v>
      </c>
      <c r="G63">
        <v>10409</v>
      </c>
      <c r="H63">
        <v>80</v>
      </c>
    </row>
    <row r="64" spans="1:24" x14ac:dyDescent="0.25">
      <c r="A64" t="s">
        <v>300</v>
      </c>
      <c r="B64" t="s">
        <v>301</v>
      </c>
      <c r="C64" t="e">
        <f>VLOOKUP(Table1[[#This Row],[sauce.recette]],Table2[#All],2,FALSE)</f>
        <v>#N/A</v>
      </c>
      <c r="D64" t="s">
        <v>301</v>
      </c>
      <c r="E64">
        <v>72</v>
      </c>
      <c r="F64">
        <v>720</v>
      </c>
      <c r="G64">
        <v>10000</v>
      </c>
      <c r="H64">
        <v>98</v>
      </c>
    </row>
    <row r="65" spans="1:8" x14ac:dyDescent="0.25">
      <c r="A65" t="s">
        <v>302</v>
      </c>
      <c r="B65" t="s">
        <v>303</v>
      </c>
      <c r="C65" t="e">
        <f>VLOOKUP(Table1[[#This Row],[sauce.recette]],Table2[#All],2,FALSE)</f>
        <v>#N/A</v>
      </c>
      <c r="D65" t="s">
        <v>303</v>
      </c>
      <c r="E65">
        <v>87</v>
      </c>
      <c r="F65">
        <v>1068.4659999999999</v>
      </c>
      <c r="G65">
        <v>12281.218390804597</v>
      </c>
      <c r="H65">
        <v>100</v>
      </c>
    </row>
    <row r="66" spans="1:8" x14ac:dyDescent="0.25">
      <c r="A66" t="s">
        <v>304</v>
      </c>
      <c r="B66" t="s">
        <v>305</v>
      </c>
      <c r="C66" t="e">
        <f>VLOOKUP(Table1[[#This Row],[sauce.recette]],Table2[#All],2,FALSE)</f>
        <v>#N/A</v>
      </c>
      <c r="D66" t="s">
        <v>305</v>
      </c>
      <c r="E66">
        <v>95</v>
      </c>
      <c r="F66">
        <v>975.92600000000004</v>
      </c>
      <c r="G66">
        <v>10272.905263157896</v>
      </c>
      <c r="H66">
        <v>94</v>
      </c>
    </row>
    <row r="67" spans="1:8" x14ac:dyDescent="0.25">
      <c r="A67" t="s">
        <v>306</v>
      </c>
      <c r="B67" t="s">
        <v>161</v>
      </c>
      <c r="C67" t="e">
        <f>VLOOKUP(Table1[[#This Row],[sauce.recette]],Table2[#All],2,FALSE)</f>
        <v>#N/A</v>
      </c>
      <c r="D67" t="s">
        <v>161</v>
      </c>
      <c r="E67">
        <v>146</v>
      </c>
      <c r="F67">
        <v>1037</v>
      </c>
      <c r="G67">
        <v>7102</v>
      </c>
      <c r="H67">
        <v>103</v>
      </c>
    </row>
    <row r="68" spans="1:8" x14ac:dyDescent="0.25">
      <c r="A68" t="s">
        <v>307</v>
      </c>
      <c r="B68" t="s">
        <v>308</v>
      </c>
      <c r="C68" t="e">
        <f>VLOOKUP(Table1[[#This Row],[sauce.recette]],Table2[#All],2,FALSE)</f>
        <v>#N/A</v>
      </c>
      <c r="D68" t="s">
        <v>308</v>
      </c>
      <c r="E68">
        <v>131.5</v>
      </c>
      <c r="F68">
        <v>1040</v>
      </c>
      <c r="G68">
        <v>7908.7452471482893</v>
      </c>
      <c r="H68">
        <v>116</v>
      </c>
    </row>
    <row r="69" spans="1:8" x14ac:dyDescent="0.25">
      <c r="A69" t="s">
        <v>309</v>
      </c>
      <c r="B69" t="s">
        <v>156</v>
      </c>
      <c r="C69" t="e">
        <f>VLOOKUP(Table1[[#This Row],[sauce.recette]],Table2[#All],2,FALSE)</f>
        <v>#N/A</v>
      </c>
      <c r="D69" t="s">
        <v>157</v>
      </c>
      <c r="E69">
        <v>151</v>
      </c>
      <c r="F69">
        <v>1042</v>
      </c>
      <c r="G69">
        <v>6993</v>
      </c>
      <c r="H69">
        <v>100</v>
      </c>
    </row>
    <row r="70" spans="1:8" x14ac:dyDescent="0.25">
      <c r="A70" t="s">
        <v>310</v>
      </c>
      <c r="B70" t="s">
        <v>269</v>
      </c>
      <c r="C70" t="e">
        <f>VLOOKUP(Table1[[#This Row],[sauce.recette]],Table2[#All],2,FALSE)</f>
        <v>#N/A</v>
      </c>
      <c r="D70" t="s">
        <v>269</v>
      </c>
      <c r="E70">
        <v>148</v>
      </c>
      <c r="F70">
        <v>1085</v>
      </c>
      <c r="G70">
        <v>7331</v>
      </c>
      <c r="H70">
        <v>102</v>
      </c>
    </row>
    <row r="71" spans="1:8" x14ac:dyDescent="0.25">
      <c r="A71" t="s">
        <v>311</v>
      </c>
      <c r="B71" t="s">
        <v>312</v>
      </c>
      <c r="C71" t="e">
        <f>VLOOKUP(Table1[[#This Row],[sauce.recette]],Table2[#All],2,FALSE)</f>
        <v>#N/A</v>
      </c>
      <c r="D71" t="s">
        <v>312</v>
      </c>
      <c r="E71">
        <v>61</v>
      </c>
      <c r="F71">
        <v>1020.198</v>
      </c>
      <c r="G71">
        <v>16724.557377049179</v>
      </c>
      <c r="H71">
        <v>96</v>
      </c>
    </row>
    <row r="72" spans="1:8" x14ac:dyDescent="0.25">
      <c r="A72" t="s">
        <v>313</v>
      </c>
      <c r="B72" t="s">
        <v>314</v>
      </c>
      <c r="C72" t="e">
        <f>VLOOKUP(Table1[[#This Row],[sauce.recette]],Table2[#All],2,FALSE)</f>
        <v>#N/A</v>
      </c>
      <c r="D72" t="s">
        <v>314</v>
      </c>
      <c r="E72">
        <v>91</v>
      </c>
      <c r="F72">
        <v>1012.7380000000001</v>
      </c>
      <c r="G72">
        <v>11120</v>
      </c>
      <c r="H72">
        <v>86</v>
      </c>
    </row>
    <row r="73" spans="1:8" x14ac:dyDescent="0.25">
      <c r="A73" t="s">
        <v>315</v>
      </c>
      <c r="B73" t="s">
        <v>316</v>
      </c>
      <c r="C73" t="e">
        <f>VLOOKUP(Table1[[#This Row],[sauce.recette]],Table2[#All],2,FALSE)</f>
        <v>#N/A</v>
      </c>
      <c r="D73" t="s">
        <v>316</v>
      </c>
      <c r="E73">
        <v>62</v>
      </c>
      <c r="F73">
        <v>1059</v>
      </c>
      <c r="G73">
        <v>17092</v>
      </c>
      <c r="H73">
        <v>90</v>
      </c>
    </row>
    <row r="74" spans="1:8" x14ac:dyDescent="0.25">
      <c r="A74" t="s">
        <v>317</v>
      </c>
      <c r="B74" t="s">
        <v>318</v>
      </c>
      <c r="C74" t="e">
        <f>VLOOKUP(Table1[[#This Row],[sauce.recette]],Table2[#All],2,FALSE)</f>
        <v>#N/A</v>
      </c>
      <c r="D74" t="s">
        <v>318</v>
      </c>
      <c r="E74">
        <v>95</v>
      </c>
      <c r="F74">
        <v>1048</v>
      </c>
      <c r="G74">
        <v>11026</v>
      </c>
      <c r="H74">
        <v>88</v>
      </c>
    </row>
    <row r="75" spans="1:8" x14ac:dyDescent="0.25">
      <c r="A75" t="s">
        <v>319</v>
      </c>
      <c r="B75" t="s">
        <v>320</v>
      </c>
      <c r="C75" t="e">
        <f>VLOOKUP(Table1[[#This Row],[sauce.recette]],Table2[#All],2,FALSE)</f>
        <v>#N/A</v>
      </c>
      <c r="D75" t="s">
        <v>320</v>
      </c>
      <c r="E75">
        <v>87</v>
      </c>
      <c r="F75">
        <v>1078.952</v>
      </c>
      <c r="G75">
        <v>12401</v>
      </c>
      <c r="H75">
        <v>93</v>
      </c>
    </row>
    <row r="76" spans="1:8" x14ac:dyDescent="0.25">
      <c r="A76" t="s">
        <v>321</v>
      </c>
      <c r="B76" t="s">
        <v>322</v>
      </c>
      <c r="C76" t="str">
        <f>VLOOKUP(Table1[[#This Row],[sauce.recette]],Table2[#All],2,FALSE)</f>
        <v>UB paella</v>
      </c>
      <c r="D76" t="s">
        <v>174</v>
      </c>
      <c r="E76">
        <v>96</v>
      </c>
      <c r="F76">
        <v>960.02200000000005</v>
      </c>
      <c r="G76">
        <v>10000</v>
      </c>
      <c r="H76">
        <v>82</v>
      </c>
    </row>
    <row r="77" spans="1:8" x14ac:dyDescent="0.25">
      <c r="A77" t="s">
        <v>323</v>
      </c>
      <c r="B77" t="s">
        <v>324</v>
      </c>
      <c r="C77" t="e">
        <f>VLOOKUP(Table1[[#This Row],[sauce.recette]],Table2[#All],2,FALSE)</f>
        <v>#N/A</v>
      </c>
      <c r="D77" t="s">
        <v>324</v>
      </c>
      <c r="E77">
        <v>78</v>
      </c>
      <c r="F77">
        <v>959</v>
      </c>
      <c r="G77">
        <v>12294</v>
      </c>
      <c r="H77">
        <v>93</v>
      </c>
    </row>
    <row r="78" spans="1:8" x14ac:dyDescent="0.25">
      <c r="A78" t="s">
        <v>325</v>
      </c>
      <c r="B78" t="s">
        <v>324</v>
      </c>
      <c r="C78" t="e">
        <f>VLOOKUP(Table1[[#This Row],[sauce.recette]],Table2[#All],2,FALSE)</f>
        <v>#N/A</v>
      </c>
      <c r="D78" t="s">
        <v>324</v>
      </c>
      <c r="E78">
        <v>78</v>
      </c>
      <c r="F78">
        <v>959</v>
      </c>
      <c r="G78">
        <v>12294</v>
      </c>
      <c r="H78">
        <v>93</v>
      </c>
    </row>
    <row r="79" spans="1:8" x14ac:dyDescent="0.25">
      <c r="A79" t="s">
        <v>326</v>
      </c>
      <c r="B79" t="s">
        <v>320</v>
      </c>
      <c r="C79" t="e">
        <f>VLOOKUP(Table1[[#This Row],[sauce.recette]],Table2[#All],2,FALSE)</f>
        <v>#N/A</v>
      </c>
      <c r="D79" t="s">
        <v>320</v>
      </c>
      <c r="E79">
        <v>87</v>
      </c>
      <c r="F79">
        <v>1078.952</v>
      </c>
      <c r="G79">
        <v>12401</v>
      </c>
      <c r="H79">
        <v>93</v>
      </c>
    </row>
    <row r="80" spans="1:8" x14ac:dyDescent="0.25">
      <c r="A80" t="s">
        <v>327</v>
      </c>
      <c r="B80" t="s">
        <v>318</v>
      </c>
      <c r="C80" t="e">
        <f>VLOOKUP(Table1[[#This Row],[sauce.recette]],Table2[#All],2,FALSE)</f>
        <v>#N/A</v>
      </c>
      <c r="D80" t="s">
        <v>318</v>
      </c>
      <c r="E80">
        <v>95</v>
      </c>
      <c r="F80">
        <v>1048</v>
      </c>
      <c r="G80">
        <v>11026</v>
      </c>
      <c r="H80">
        <v>88</v>
      </c>
    </row>
    <row r="81" spans="1:8" x14ac:dyDescent="0.25">
      <c r="A81" t="s">
        <v>328</v>
      </c>
      <c r="B81" t="s">
        <v>329</v>
      </c>
      <c r="C81" t="e">
        <f>VLOOKUP(Table1[[#This Row],[sauce.recette]],Table2[#All],2,FALSE)</f>
        <v>#N/A</v>
      </c>
      <c r="D81" t="s">
        <v>329</v>
      </c>
      <c r="E81">
        <v>83</v>
      </c>
      <c r="F81">
        <v>1007.18</v>
      </c>
      <c r="G81">
        <v>12135</v>
      </c>
      <c r="H81">
        <v>96</v>
      </c>
    </row>
    <row r="82" spans="1:8" x14ac:dyDescent="0.25">
      <c r="A82" t="s">
        <v>330</v>
      </c>
      <c r="B82" t="s">
        <v>322</v>
      </c>
      <c r="C82" t="str">
        <f>VLOOKUP(Table1[[#This Row],[sauce.recette]],Table2[#All],2,FALSE)</f>
        <v>UB paella</v>
      </c>
      <c r="D82" t="s">
        <v>174</v>
      </c>
      <c r="E82">
        <v>96</v>
      </c>
      <c r="F82">
        <v>960.02200000000005</v>
      </c>
      <c r="G82">
        <v>10000</v>
      </c>
      <c r="H82">
        <v>82</v>
      </c>
    </row>
    <row r="83" spans="1:8" x14ac:dyDescent="0.25">
      <c r="A83" t="s">
        <v>331</v>
      </c>
      <c r="B83" t="s">
        <v>332</v>
      </c>
      <c r="C83" t="e">
        <f>VLOOKUP(Table1[[#This Row],[sauce.recette]],Table2[#All],2,FALSE)</f>
        <v>#N/A</v>
      </c>
      <c r="D83" t="s">
        <v>332</v>
      </c>
      <c r="E83">
        <v>86</v>
      </c>
      <c r="F83">
        <v>1011.34</v>
      </c>
      <c r="G83">
        <v>11759</v>
      </c>
      <c r="H83">
        <v>86</v>
      </c>
    </row>
    <row r="84" spans="1:8" x14ac:dyDescent="0.25">
      <c r="A84" t="s">
        <v>333</v>
      </c>
      <c r="B84" t="s">
        <v>161</v>
      </c>
      <c r="C84" t="e">
        <f>VLOOKUP(Table1[[#This Row],[sauce.recette]],Table2[#All],2,FALSE)</f>
        <v>#N/A</v>
      </c>
      <c r="D84" t="s">
        <v>161</v>
      </c>
      <c r="E84">
        <v>146</v>
      </c>
      <c r="F84">
        <v>1037</v>
      </c>
      <c r="G84">
        <v>7102</v>
      </c>
      <c r="H84">
        <v>103</v>
      </c>
    </row>
    <row r="85" spans="1:8" x14ac:dyDescent="0.25">
      <c r="A85" t="s">
        <v>334</v>
      </c>
      <c r="B85" t="s">
        <v>335</v>
      </c>
      <c r="C85" t="e">
        <f>VLOOKUP(Table1[[#This Row],[sauce.recette]],Table2[#All],2,FALSE)</f>
        <v>#N/A</v>
      </c>
      <c r="D85" t="s">
        <v>335</v>
      </c>
      <c r="E85">
        <v>66</v>
      </c>
      <c r="F85">
        <v>926.36</v>
      </c>
      <c r="G85">
        <v>14035</v>
      </c>
      <c r="H85">
        <v>96</v>
      </c>
    </row>
    <row r="86" spans="1:8" x14ac:dyDescent="0.25">
      <c r="A86" t="s">
        <v>336</v>
      </c>
      <c r="B86" t="s">
        <v>337</v>
      </c>
      <c r="C86" t="e">
        <f>VLOOKUP(Table1[[#This Row],[sauce.recette]],Table2[#All],2,FALSE)</f>
        <v>#N/A</v>
      </c>
      <c r="D86" t="s">
        <v>337</v>
      </c>
      <c r="E86">
        <v>132</v>
      </c>
      <c r="F86">
        <v>1061</v>
      </c>
      <c r="G86">
        <v>8037.8787878787871</v>
      </c>
      <c r="H86">
        <v>86</v>
      </c>
    </row>
    <row r="87" spans="1:8" x14ac:dyDescent="0.25">
      <c r="A87" t="s">
        <v>338</v>
      </c>
      <c r="B87" t="s">
        <v>156</v>
      </c>
      <c r="C87" t="e">
        <f>VLOOKUP(Table1[[#This Row],[sauce.recette]],Table2[#All],2,FALSE)</f>
        <v>#N/A</v>
      </c>
      <c r="D87" t="s">
        <v>157</v>
      </c>
      <c r="E87">
        <v>151</v>
      </c>
      <c r="F87">
        <v>1042</v>
      </c>
      <c r="G87">
        <v>6993</v>
      </c>
      <c r="H87">
        <v>100</v>
      </c>
    </row>
    <row r="88" spans="1:8" x14ac:dyDescent="0.25">
      <c r="A88" t="s">
        <v>339</v>
      </c>
      <c r="B88" t="s">
        <v>156</v>
      </c>
      <c r="C88" t="e">
        <f>VLOOKUP(Table1[[#This Row],[sauce.recette]],Table2[#All],2,FALSE)</f>
        <v>#N/A</v>
      </c>
      <c r="D88" t="s">
        <v>157</v>
      </c>
      <c r="E88">
        <v>151</v>
      </c>
      <c r="F88">
        <v>1042</v>
      </c>
      <c r="G88">
        <v>6993</v>
      </c>
      <c r="H88">
        <v>100</v>
      </c>
    </row>
    <row r="89" spans="1:8" x14ac:dyDescent="0.25">
      <c r="A89" t="s">
        <v>340</v>
      </c>
      <c r="B89" t="s">
        <v>161</v>
      </c>
      <c r="C89" t="e">
        <f>VLOOKUP(Table1[[#This Row],[sauce.recette]],Table2[#All],2,FALSE)</f>
        <v>#N/A</v>
      </c>
      <c r="D89" t="s">
        <v>161</v>
      </c>
      <c r="E89">
        <v>146</v>
      </c>
      <c r="F89">
        <v>1037</v>
      </c>
      <c r="G89">
        <v>7102</v>
      </c>
      <c r="H89">
        <v>103</v>
      </c>
    </row>
    <row r="90" spans="1:8" x14ac:dyDescent="0.25">
      <c r="A90" t="s">
        <v>341</v>
      </c>
      <c r="B90" t="s">
        <v>305</v>
      </c>
      <c r="C90" t="e">
        <f>VLOOKUP(Table1[[#This Row],[sauce.recette]],Table2[#All],2,FALSE)</f>
        <v>#N/A</v>
      </c>
      <c r="D90" t="s">
        <v>305</v>
      </c>
      <c r="E90">
        <v>95</v>
      </c>
      <c r="F90">
        <v>975.92600000000004</v>
      </c>
      <c r="G90">
        <v>10272.905263157896</v>
      </c>
      <c r="H90">
        <v>94</v>
      </c>
    </row>
    <row r="91" spans="1:8" x14ac:dyDescent="0.25">
      <c r="A91" t="s">
        <v>342</v>
      </c>
      <c r="B91" t="s">
        <v>320</v>
      </c>
      <c r="C91" t="e">
        <f>VLOOKUP(Table1[[#This Row],[sauce.recette]],Table2[#All],2,FALSE)</f>
        <v>#N/A</v>
      </c>
      <c r="D91" t="s">
        <v>320</v>
      </c>
      <c r="E91">
        <v>87</v>
      </c>
      <c r="F91">
        <v>1078.952</v>
      </c>
      <c r="G91">
        <v>12401</v>
      </c>
      <c r="H91">
        <v>93</v>
      </c>
    </row>
    <row r="92" spans="1:8" x14ac:dyDescent="0.25">
      <c r="A92" t="s">
        <v>343</v>
      </c>
      <c r="B92" t="s">
        <v>303</v>
      </c>
      <c r="C92" t="e">
        <f>VLOOKUP(Table1[[#This Row],[sauce.recette]],Table2[#All],2,FALSE)</f>
        <v>#N/A</v>
      </c>
      <c r="D92" t="s">
        <v>303</v>
      </c>
      <c r="E92">
        <v>87</v>
      </c>
      <c r="F92">
        <v>1068.4659999999999</v>
      </c>
      <c r="G92">
        <v>12281.218390804597</v>
      </c>
      <c r="H92">
        <v>100</v>
      </c>
    </row>
    <row r="93" spans="1:8" x14ac:dyDescent="0.25">
      <c r="A93" t="s">
        <v>344</v>
      </c>
      <c r="B93" t="s">
        <v>345</v>
      </c>
      <c r="C93" t="str">
        <f>VLOOKUP(Table1[[#This Row],[sauce.recette]],Table2[#All],2,FALSE)</f>
        <v>UB veg pilau</v>
      </c>
      <c r="D93" t="s">
        <v>175</v>
      </c>
      <c r="E93">
        <v>83</v>
      </c>
      <c r="F93">
        <v>1007.18</v>
      </c>
      <c r="G93">
        <v>12135</v>
      </c>
      <c r="H93">
        <v>96</v>
      </c>
    </row>
    <row r="94" spans="1:8" x14ac:dyDescent="0.25">
      <c r="A94" t="s">
        <v>346</v>
      </c>
      <c r="B94" t="s">
        <v>301</v>
      </c>
      <c r="C94" t="e">
        <f>VLOOKUP(Table1[[#This Row],[sauce.recette]],Table2[#All],2,FALSE)</f>
        <v>#N/A</v>
      </c>
      <c r="D94" t="s">
        <v>301</v>
      </c>
      <c r="E94">
        <v>72</v>
      </c>
      <c r="F94">
        <v>720</v>
      </c>
      <c r="G94">
        <v>10000</v>
      </c>
      <c r="H94">
        <v>98</v>
      </c>
    </row>
    <row r="95" spans="1:8" x14ac:dyDescent="0.25">
      <c r="A95" t="s">
        <v>347</v>
      </c>
      <c r="B95" t="s">
        <v>303</v>
      </c>
      <c r="C95" t="e">
        <f>VLOOKUP(Table1[[#This Row],[sauce.recette]],Table2[#All],2,FALSE)</f>
        <v>#N/A</v>
      </c>
      <c r="D95" t="s">
        <v>303</v>
      </c>
      <c r="E95">
        <v>87</v>
      </c>
      <c r="F95">
        <v>1068.4659999999999</v>
      </c>
      <c r="G95">
        <v>12281.218390804597</v>
      </c>
      <c r="H95">
        <v>100</v>
      </c>
    </row>
    <row r="96" spans="1:8" x14ac:dyDescent="0.25">
      <c r="A96" t="s">
        <v>348</v>
      </c>
      <c r="B96" t="s">
        <v>349</v>
      </c>
      <c r="C96" t="str">
        <f>VLOOKUP(Table1[[#This Row],[sauce.recette]],Table2[#All],2,FALSE)</f>
        <v>UB paella</v>
      </c>
      <c r="D96" t="s">
        <v>174</v>
      </c>
      <c r="E96">
        <v>96</v>
      </c>
      <c r="F96">
        <v>960.02200000000005</v>
      </c>
      <c r="G96">
        <v>10000</v>
      </c>
      <c r="H96">
        <v>82</v>
      </c>
    </row>
    <row r="97" spans="1:8" x14ac:dyDescent="0.25">
      <c r="A97" t="s">
        <v>350</v>
      </c>
      <c r="B97" t="s">
        <v>351</v>
      </c>
      <c r="C97" t="str">
        <f>VLOOKUP(Table1[[#This Row],[sauce.recette]],Table2[#All],2,FALSE)</f>
        <v>UB méditerranien</v>
      </c>
      <c r="D97" t="s">
        <v>127</v>
      </c>
      <c r="E97">
        <v>87</v>
      </c>
      <c r="F97">
        <v>1078.952</v>
      </c>
      <c r="G97">
        <v>12401</v>
      </c>
      <c r="H97">
        <v>93</v>
      </c>
    </row>
    <row r="98" spans="1:8" x14ac:dyDescent="0.25">
      <c r="A98" t="s">
        <v>352</v>
      </c>
      <c r="B98" t="s">
        <v>353</v>
      </c>
      <c r="C98" t="str">
        <f>VLOOKUP(Table1[[#This Row],[sauce.recette]],Table2[#All],2,FALSE)</f>
        <v>UB cantonais</v>
      </c>
      <c r="D98" t="s">
        <v>133</v>
      </c>
      <c r="E98">
        <v>86</v>
      </c>
      <c r="F98">
        <v>1011.34</v>
      </c>
      <c r="G98">
        <v>11759</v>
      </c>
      <c r="H98">
        <v>86</v>
      </c>
    </row>
    <row r="99" spans="1:8" x14ac:dyDescent="0.25">
      <c r="A99" t="s">
        <v>354</v>
      </c>
      <c r="B99" t="s">
        <v>355</v>
      </c>
      <c r="C99" t="str">
        <f>VLOOKUP(Table1[[#This Row],[sauce.recette]],Table2[#All],2,FALSE)</f>
        <v>UB basmati FR</v>
      </c>
      <c r="D99" t="s">
        <v>128</v>
      </c>
      <c r="E99">
        <v>146</v>
      </c>
      <c r="F99">
        <v>1037</v>
      </c>
      <c r="G99">
        <v>7102</v>
      </c>
      <c r="H99">
        <v>103</v>
      </c>
    </row>
    <row r="100" spans="1:8" x14ac:dyDescent="0.25">
      <c r="A100" t="s">
        <v>356</v>
      </c>
      <c r="B100" t="s">
        <v>357</v>
      </c>
      <c r="C100" t="str">
        <f>VLOOKUP(Table1[[#This Row],[sauce.recette]],Table2[#All],2,FALSE)</f>
        <v>UB wholegrain</v>
      </c>
      <c r="D100" t="s">
        <v>179</v>
      </c>
      <c r="E100">
        <v>139</v>
      </c>
      <c r="F100">
        <v>1035</v>
      </c>
      <c r="G100">
        <v>7446.0431654676258</v>
      </c>
      <c r="H100">
        <v>110</v>
      </c>
    </row>
    <row r="101" spans="1:8" x14ac:dyDescent="0.25">
      <c r="A101" t="s">
        <v>358</v>
      </c>
      <c r="B101" t="s">
        <v>322</v>
      </c>
      <c r="C101" t="str">
        <f>VLOOKUP(Table1[[#This Row],[sauce.recette]],Table2[#All],2,FALSE)</f>
        <v>UB paella</v>
      </c>
      <c r="D101" t="s">
        <v>174</v>
      </c>
      <c r="E101">
        <v>96</v>
      </c>
      <c r="F101">
        <v>960.02200000000005</v>
      </c>
      <c r="G101">
        <v>10000</v>
      </c>
      <c r="H101">
        <v>82</v>
      </c>
    </row>
    <row r="102" spans="1:8" x14ac:dyDescent="0.25">
      <c r="A102" t="s">
        <v>359</v>
      </c>
      <c r="B102" t="s">
        <v>360</v>
      </c>
      <c r="C102" t="str">
        <f>VLOOKUP(Table1[[#This Row],[sauce.recette]],Table2[#All],2,FALSE)</f>
        <v>UB tex mex</v>
      </c>
      <c r="D102" t="s">
        <v>150</v>
      </c>
      <c r="E102">
        <v>98</v>
      </c>
      <c r="F102">
        <v>1024.49</v>
      </c>
      <c r="G102">
        <v>10409</v>
      </c>
      <c r="H102">
        <v>80</v>
      </c>
    </row>
    <row r="103" spans="1:8" x14ac:dyDescent="0.25">
      <c r="A103" t="s">
        <v>361</v>
      </c>
      <c r="B103" t="s">
        <v>362</v>
      </c>
      <c r="C103" t="str">
        <f>VLOOKUP(Table1[[#This Row],[sauce.recette]],Table2[#All],2,FALSE)</f>
        <v>UB long grain</v>
      </c>
      <c r="D103" t="s">
        <v>118</v>
      </c>
      <c r="E103">
        <v>151</v>
      </c>
      <c r="F103">
        <v>1042</v>
      </c>
      <c r="G103">
        <v>6993</v>
      </c>
      <c r="H103">
        <v>100</v>
      </c>
    </row>
    <row r="104" spans="1:8" x14ac:dyDescent="0.25">
      <c r="A104" t="s">
        <v>363</v>
      </c>
      <c r="B104" t="s">
        <v>364</v>
      </c>
      <c r="C104" t="str">
        <f>VLOOKUP(Table1[[#This Row],[sauce.recette]],Table2[#All],2,FALSE)</f>
        <v>UB basmati</v>
      </c>
      <c r="D104" t="s">
        <v>119</v>
      </c>
      <c r="E104">
        <v>146</v>
      </c>
      <c r="F104">
        <v>1037</v>
      </c>
      <c r="G104">
        <v>7102</v>
      </c>
      <c r="H104">
        <v>103</v>
      </c>
    </row>
    <row r="105" spans="1:8" x14ac:dyDescent="0.25">
      <c r="A105" t="s">
        <v>365</v>
      </c>
      <c r="B105" t="s">
        <v>366</v>
      </c>
      <c r="C105" t="str">
        <f>VLOOKUP(Table1[[#This Row],[sauce.recette]],Table2[#All],2,FALSE)</f>
        <v>UB méditerranien</v>
      </c>
      <c r="D105" t="s">
        <v>127</v>
      </c>
      <c r="E105">
        <v>87</v>
      </c>
      <c r="F105">
        <v>1078.952</v>
      </c>
      <c r="G105">
        <v>12401</v>
      </c>
      <c r="H105">
        <v>93</v>
      </c>
    </row>
    <row r="106" spans="1:8" x14ac:dyDescent="0.25">
      <c r="A106" t="s">
        <v>367</v>
      </c>
      <c r="B106" t="s">
        <v>368</v>
      </c>
      <c r="C106" t="str">
        <f>VLOOKUP(Table1[[#This Row],[sauce.recette]],Table2[#All],2,FALSE)</f>
        <v>UB long grain</v>
      </c>
      <c r="D106" t="s">
        <v>118</v>
      </c>
      <c r="E106">
        <v>151</v>
      </c>
      <c r="F106">
        <v>1042</v>
      </c>
      <c r="G106">
        <v>6993</v>
      </c>
      <c r="H106">
        <v>100</v>
      </c>
    </row>
    <row r="107" spans="1:8" x14ac:dyDescent="0.25">
      <c r="A107" t="s">
        <v>369</v>
      </c>
      <c r="B107" t="s">
        <v>370</v>
      </c>
      <c r="C107" t="str">
        <f>VLOOKUP(Table1[[#This Row],[sauce.recette]],Table2[#All],2,FALSE)</f>
        <v>UB basmati</v>
      </c>
      <c r="D107" t="s">
        <v>119</v>
      </c>
      <c r="E107">
        <v>146</v>
      </c>
      <c r="F107">
        <v>1037</v>
      </c>
      <c r="G107">
        <v>7102</v>
      </c>
      <c r="H107">
        <v>103</v>
      </c>
    </row>
    <row r="108" spans="1:8" x14ac:dyDescent="0.25">
      <c r="A108" t="s">
        <v>371</v>
      </c>
      <c r="B108" t="s">
        <v>372</v>
      </c>
      <c r="C108" t="str">
        <f>VLOOKUP(Table1[[#This Row],[sauce.recette]],Table2[#All],2,FALSE)</f>
        <v>UB pilau</v>
      </c>
      <c r="D108" t="s">
        <v>197</v>
      </c>
      <c r="E108">
        <v>66</v>
      </c>
      <c r="F108">
        <v>926.36</v>
      </c>
      <c r="G108">
        <v>14035</v>
      </c>
      <c r="H108">
        <v>96</v>
      </c>
    </row>
    <row r="109" spans="1:8" x14ac:dyDescent="0.25">
      <c r="A109" t="s">
        <v>373</v>
      </c>
      <c r="B109" t="s">
        <v>374</v>
      </c>
      <c r="C109" t="str">
        <f>VLOOKUP(Table1[[#This Row],[sauce.recette]],Table2[#All],2,FALSE)</f>
        <v>UB wholegrain</v>
      </c>
      <c r="D109" t="s">
        <v>179</v>
      </c>
      <c r="E109">
        <v>139</v>
      </c>
      <c r="F109">
        <v>1035</v>
      </c>
      <c r="G109">
        <v>7446.0431654676258</v>
      </c>
      <c r="H109">
        <v>110</v>
      </c>
    </row>
    <row r="110" spans="1:8" x14ac:dyDescent="0.25">
      <c r="A110" t="s">
        <v>375</v>
      </c>
      <c r="B110" t="s">
        <v>376</v>
      </c>
      <c r="C110" t="str">
        <f>VLOOKUP(Table1[[#This Row],[sauce.recette]],Table2[#All],2,FALSE)</f>
        <v>UB méditerranien</v>
      </c>
      <c r="D110" t="s">
        <v>127</v>
      </c>
      <c r="E110">
        <v>87</v>
      </c>
      <c r="F110">
        <v>1078.952</v>
      </c>
      <c r="G110">
        <v>12401</v>
      </c>
      <c r="H110">
        <v>93</v>
      </c>
    </row>
    <row r="111" spans="1:8" x14ac:dyDescent="0.25">
      <c r="A111" t="s">
        <v>377</v>
      </c>
      <c r="B111" t="s">
        <v>378</v>
      </c>
      <c r="C111" t="str">
        <f>VLOOKUP(Table1[[#This Row],[sauce.recette]],Table2[#All],2,FALSE)</f>
        <v>UB long grain</v>
      </c>
      <c r="D111" t="s">
        <v>118</v>
      </c>
      <c r="E111">
        <v>148</v>
      </c>
      <c r="F111">
        <v>1085</v>
      </c>
      <c r="G111">
        <v>7331</v>
      </c>
      <c r="H111">
        <v>102</v>
      </c>
    </row>
    <row r="112" spans="1:8" x14ac:dyDescent="0.25">
      <c r="A112" t="s">
        <v>379</v>
      </c>
      <c r="B112" t="s">
        <v>380</v>
      </c>
      <c r="C112" t="str">
        <f>VLOOKUP(Table1[[#This Row],[sauce.recette]],Table2[#All],2,FALSE)</f>
        <v>UB mexicain</v>
      </c>
      <c r="D112" t="s">
        <v>158</v>
      </c>
      <c r="E112">
        <v>78</v>
      </c>
      <c r="F112">
        <v>959</v>
      </c>
      <c r="G112">
        <v>12294</v>
      </c>
      <c r="H112">
        <v>93</v>
      </c>
    </row>
    <row r="113" spans="1:8" x14ac:dyDescent="0.25">
      <c r="A113" t="s">
        <v>381</v>
      </c>
      <c r="B113" t="s">
        <v>382</v>
      </c>
      <c r="C113" t="str">
        <f>VLOOKUP(Table1[[#This Row],[sauce.recette]],Table2[#All],2,FALSE)</f>
        <v>UB basmati</v>
      </c>
      <c r="D113" t="s">
        <v>119</v>
      </c>
      <c r="E113">
        <v>145.5</v>
      </c>
      <c r="F113">
        <v>1037</v>
      </c>
      <c r="G113">
        <v>7113</v>
      </c>
      <c r="H113">
        <v>103</v>
      </c>
    </row>
    <row r="114" spans="1:8" x14ac:dyDescent="0.25">
      <c r="A114" t="s">
        <v>383</v>
      </c>
      <c r="B114" t="s">
        <v>384</v>
      </c>
      <c r="C114" t="str">
        <f>VLOOKUP(Table1[[#This Row],[sauce.recette]],Table2[#All],2,FALSE)</f>
        <v>EB nature</v>
      </c>
      <c r="D114" t="s">
        <v>192</v>
      </c>
      <c r="E114">
        <v>132</v>
      </c>
      <c r="F114">
        <v>1061</v>
      </c>
      <c r="G114">
        <v>8037.8787878787871</v>
      </c>
      <c r="H114">
        <v>86</v>
      </c>
    </row>
    <row r="115" spans="1:8" x14ac:dyDescent="0.25">
      <c r="A115" t="s">
        <v>385</v>
      </c>
      <c r="B115" t="s">
        <v>386</v>
      </c>
      <c r="C115" t="str">
        <f>VLOOKUP(Table1[[#This Row],[sauce.recette]],Table2[#All],2,FALSE)</f>
        <v>UB basmati jasmin</v>
      </c>
      <c r="D115" t="s">
        <v>109</v>
      </c>
      <c r="E115">
        <v>131.5</v>
      </c>
      <c r="F115">
        <v>1040</v>
      </c>
      <c r="G115">
        <v>7908.7452471482893</v>
      </c>
      <c r="H115">
        <v>116</v>
      </c>
    </row>
    <row r="116" spans="1:8" x14ac:dyDescent="0.25">
      <c r="A116" t="s">
        <v>387</v>
      </c>
      <c r="B116" t="s">
        <v>388</v>
      </c>
      <c r="C116" t="str">
        <f>VLOOKUP(Table1[[#This Row],[sauce.recette]],Table2[#All],2,FALSE)</f>
        <v>UB basmati jasmin</v>
      </c>
      <c r="D116" t="s">
        <v>109</v>
      </c>
      <c r="E116">
        <v>131.5</v>
      </c>
      <c r="F116">
        <v>1040</v>
      </c>
      <c r="G116">
        <v>7908.7452471482893</v>
      </c>
      <c r="H116">
        <v>116</v>
      </c>
    </row>
    <row r="117" spans="1:8" x14ac:dyDescent="0.25">
      <c r="A117" t="s">
        <v>389</v>
      </c>
      <c r="B117" t="s">
        <v>277</v>
      </c>
      <c r="C117" t="str">
        <f>VLOOKUP(Table1[[#This Row],[sauce.recette]],Table2[#All],2,FALSE)</f>
        <v>UB rissoto mushroom</v>
      </c>
      <c r="D117" t="s">
        <v>137</v>
      </c>
      <c r="E117">
        <v>87</v>
      </c>
      <c r="F117">
        <v>1068.4659999999999</v>
      </c>
      <c r="G117">
        <v>12281.218390804597</v>
      </c>
      <c r="H117">
        <v>100</v>
      </c>
    </row>
    <row r="118" spans="1:8" x14ac:dyDescent="0.25">
      <c r="A118" t="s">
        <v>390</v>
      </c>
      <c r="B118" t="s">
        <v>391</v>
      </c>
      <c r="C118" t="str">
        <f>VLOOKUP(Table1[[#This Row],[sauce.recette]],Table2[#All],2,FALSE)</f>
        <v>UB tomate olive</v>
      </c>
      <c r="D118" t="s">
        <v>183</v>
      </c>
      <c r="E118">
        <v>95</v>
      </c>
      <c r="F118">
        <v>1048</v>
      </c>
      <c r="G118">
        <v>11026</v>
      </c>
      <c r="H118">
        <v>88</v>
      </c>
    </row>
    <row r="119" spans="1:8" x14ac:dyDescent="0.25">
      <c r="A119" t="s">
        <v>392</v>
      </c>
      <c r="B119" t="s">
        <v>393</v>
      </c>
      <c r="C119" t="str">
        <f>VLOOKUP(Table1[[#This Row],[sauce.recette]],Table2[#All],2,FALSE)</f>
        <v>UB Lemon</v>
      </c>
      <c r="D119" t="s">
        <v>208</v>
      </c>
      <c r="E119">
        <v>55</v>
      </c>
      <c r="F119">
        <v>600.09799999999996</v>
      </c>
      <c r="G119">
        <v>10910.872727272726</v>
      </c>
      <c r="H119">
        <v>100</v>
      </c>
    </row>
    <row r="120" spans="1:8" x14ac:dyDescent="0.25">
      <c r="A120" t="s">
        <v>394</v>
      </c>
      <c r="B120" t="s">
        <v>395</v>
      </c>
      <c r="C120" t="str">
        <f>VLOOKUP(Table1[[#This Row],[sauce.recette]],Table2[#All],2,FALSE)</f>
        <v>UB mushroom</v>
      </c>
      <c r="D120" t="s">
        <v>162</v>
      </c>
      <c r="E120">
        <v>70</v>
      </c>
      <c r="F120">
        <v>981.79</v>
      </c>
      <c r="G120">
        <v>14014</v>
      </c>
      <c r="H120">
        <v>92</v>
      </c>
    </row>
    <row r="121" spans="1:8" x14ac:dyDescent="0.25">
      <c r="A121" t="s">
        <v>396</v>
      </c>
      <c r="B121" t="s">
        <v>397</v>
      </c>
      <c r="C121" t="str">
        <f>VLOOKUP(Table1[[#This Row],[sauce.recette]],Table2[#All],2,FALSE)</f>
        <v>UB basmati FR</v>
      </c>
      <c r="D121" t="s">
        <v>128</v>
      </c>
      <c r="E121">
        <v>146</v>
      </c>
      <c r="F121">
        <v>1037</v>
      </c>
      <c r="G121">
        <v>7102</v>
      </c>
      <c r="H121">
        <v>103</v>
      </c>
    </row>
    <row r="122" spans="1:8" x14ac:dyDescent="0.25">
      <c r="A122" t="s">
        <v>398</v>
      </c>
      <c r="B122" t="s">
        <v>399</v>
      </c>
      <c r="C122" t="str">
        <f>VLOOKUP(Table1[[#This Row],[sauce.recette]],Table2[#All],2,FALSE)</f>
        <v>UB cantonais</v>
      </c>
      <c r="D122" t="s">
        <v>133</v>
      </c>
      <c r="E122">
        <v>86</v>
      </c>
      <c r="F122">
        <v>1011.34</v>
      </c>
      <c r="G122">
        <v>11759</v>
      </c>
      <c r="H122">
        <v>86</v>
      </c>
    </row>
    <row r="123" spans="1:8" x14ac:dyDescent="0.25">
      <c r="A123" t="s">
        <v>400</v>
      </c>
      <c r="B123" t="s">
        <v>401</v>
      </c>
      <c r="C123" t="str">
        <f>VLOOKUP(Table1[[#This Row],[sauce.recette]],Table2[#All],2,FALSE)</f>
        <v>UB méditerranien</v>
      </c>
      <c r="D123" t="s">
        <v>127</v>
      </c>
      <c r="E123">
        <v>87</v>
      </c>
      <c r="F123">
        <v>1078.952</v>
      </c>
      <c r="G123">
        <v>12401</v>
      </c>
      <c r="H123">
        <v>93</v>
      </c>
    </row>
    <row r="124" spans="1:8" x14ac:dyDescent="0.25">
      <c r="A124" t="s">
        <v>402</v>
      </c>
      <c r="B124" t="s">
        <v>403</v>
      </c>
      <c r="C124" t="e">
        <f>VLOOKUP(Table1[[#This Row],[sauce.recette]],Table2[#All],2,FALSE)</f>
        <v>#N/A</v>
      </c>
      <c r="D124" t="s">
        <v>404</v>
      </c>
    </row>
    <row r="125" spans="1:8" x14ac:dyDescent="0.25">
      <c r="A125" t="s">
        <v>405</v>
      </c>
      <c r="B125" t="s">
        <v>406</v>
      </c>
      <c r="C125" t="e">
        <f>VLOOKUP(Table1[[#This Row],[sauce.recette]],Table2[#All],2,FALSE)</f>
        <v>#N/A</v>
      </c>
      <c r="D125" t="s">
        <v>407</v>
      </c>
    </row>
    <row r="126" spans="1:8" x14ac:dyDescent="0.25">
      <c r="A126" t="s">
        <v>408</v>
      </c>
      <c r="B126" t="s">
        <v>409</v>
      </c>
      <c r="C126" t="e">
        <f>VLOOKUP(Table1[[#This Row],[sauce.recette]],Table2[#All],2,FALSE)</f>
        <v>#N/A</v>
      </c>
      <c r="D126" t="s">
        <v>410</v>
      </c>
      <c r="E126">
        <v>91</v>
      </c>
      <c r="F126" t="s">
        <v>411</v>
      </c>
      <c r="G126">
        <v>10510</v>
      </c>
      <c r="H126">
        <v>71</v>
      </c>
    </row>
    <row r="127" spans="1:8" x14ac:dyDescent="0.25">
      <c r="A127" t="s">
        <v>412</v>
      </c>
      <c r="B127" t="s">
        <v>413</v>
      </c>
      <c r="C127" t="str">
        <f>VLOOKUP(Table1[[#This Row],[sauce.recette]],Table2[#All],2,FALSE)</f>
        <v>EB nature</v>
      </c>
      <c r="D127" t="s">
        <v>192</v>
      </c>
      <c r="E127">
        <v>132</v>
      </c>
      <c r="F127">
        <v>1061</v>
      </c>
      <c r="G127">
        <v>8037.8787878787871</v>
      </c>
      <c r="H127">
        <v>86</v>
      </c>
    </row>
    <row r="128" spans="1:8" x14ac:dyDescent="0.25">
      <c r="A128" t="s">
        <v>414</v>
      </c>
      <c r="B128" t="s">
        <v>415</v>
      </c>
      <c r="C128" t="str">
        <f>VLOOKUP(Table1[[#This Row],[sauce.recette]],Table2[#All],2,FALSE)</f>
        <v>UB basmati</v>
      </c>
      <c r="D128" t="s">
        <v>119</v>
      </c>
      <c r="E128">
        <v>146</v>
      </c>
      <c r="F128">
        <v>1037</v>
      </c>
      <c r="G128">
        <v>7102</v>
      </c>
      <c r="H128">
        <v>103</v>
      </c>
    </row>
    <row r="129" spans="1:8" x14ac:dyDescent="0.25">
      <c r="A129" t="s">
        <v>416</v>
      </c>
      <c r="B129" t="s">
        <v>417</v>
      </c>
      <c r="C129" t="e">
        <f>VLOOKUP(Table1[[#This Row],[sauce.recette]],Table2[#All],2,FALSE)</f>
        <v>#N/A</v>
      </c>
      <c r="D129" t="s">
        <v>418</v>
      </c>
      <c r="E129">
        <v>151</v>
      </c>
      <c r="F129">
        <v>1042</v>
      </c>
      <c r="G129">
        <v>6993</v>
      </c>
      <c r="H129">
        <v>100</v>
      </c>
    </row>
    <row r="130" spans="1:8" x14ac:dyDescent="0.25">
      <c r="A130" t="s">
        <v>419</v>
      </c>
      <c r="B130" t="s">
        <v>420</v>
      </c>
      <c r="C130" t="e">
        <f>VLOOKUP(Table1[[#This Row],[sauce.recette]],Table2[#All],2,FALSE)</f>
        <v>#N/A</v>
      </c>
      <c r="D130" t="s">
        <v>420</v>
      </c>
      <c r="E130">
        <v>85</v>
      </c>
      <c r="G130">
        <v>12623</v>
      </c>
      <c r="H130">
        <v>92</v>
      </c>
    </row>
    <row r="131" spans="1:8" x14ac:dyDescent="0.25">
      <c r="A131" t="s">
        <v>421</v>
      </c>
      <c r="B131" t="s">
        <v>422</v>
      </c>
      <c r="C131" t="str">
        <f>VLOOKUP(Table1[[#This Row],[sauce.recette]],Table2[#All],2,FALSE)</f>
        <v>UB long grain</v>
      </c>
      <c r="D131" t="s">
        <v>118</v>
      </c>
      <c r="E131">
        <v>151</v>
      </c>
      <c r="F131">
        <v>1042</v>
      </c>
      <c r="G131">
        <v>6993</v>
      </c>
      <c r="H131">
        <v>100</v>
      </c>
    </row>
    <row r="132" spans="1:8" x14ac:dyDescent="0.25">
      <c r="A132" t="s">
        <v>423</v>
      </c>
      <c r="B132" t="s">
        <v>424</v>
      </c>
      <c r="C132" t="str">
        <f>VLOOKUP(Table1[[#This Row],[sauce.recette]],Table2[#All],2,FALSE)</f>
        <v>UB veg pilau</v>
      </c>
      <c r="D132" t="s">
        <v>175</v>
      </c>
      <c r="E132">
        <v>83</v>
      </c>
      <c r="F132">
        <v>1007.18</v>
      </c>
      <c r="G132">
        <v>12135</v>
      </c>
      <c r="H132">
        <v>96</v>
      </c>
    </row>
    <row r="133" spans="1:8" x14ac:dyDescent="0.25">
      <c r="A133" t="s">
        <v>425</v>
      </c>
      <c r="B133" t="s">
        <v>426</v>
      </c>
      <c r="C133" t="str">
        <f>VLOOKUP(Table1[[#This Row],[sauce.recette]],Table2[#All],2,FALSE)</f>
        <v>UB basmati</v>
      </c>
      <c r="D133" t="s">
        <v>119</v>
      </c>
      <c r="E133">
        <v>146</v>
      </c>
      <c r="F133">
        <v>1037</v>
      </c>
      <c r="G133">
        <v>7102</v>
      </c>
      <c r="H133">
        <v>103</v>
      </c>
    </row>
    <row r="134" spans="1:8" x14ac:dyDescent="0.25">
      <c r="A134" t="s">
        <v>427</v>
      </c>
      <c r="B134" t="s">
        <v>428</v>
      </c>
      <c r="C134" t="str">
        <f>VLOOKUP(Table1[[#This Row],[sauce.recette]],Table2[#All],2,FALSE)</f>
        <v>UB long grain</v>
      </c>
      <c r="D134" t="s">
        <v>118</v>
      </c>
      <c r="E134">
        <v>151</v>
      </c>
      <c r="F134">
        <v>1042</v>
      </c>
      <c r="G134">
        <v>6993</v>
      </c>
      <c r="H134">
        <v>100</v>
      </c>
    </row>
    <row r="135" spans="1:8" x14ac:dyDescent="0.25">
      <c r="A135" t="s">
        <v>429</v>
      </c>
      <c r="B135" t="s">
        <v>430</v>
      </c>
      <c r="C135" t="e">
        <f>VLOOKUP(Table1[[#This Row],[sauce.recette]],Table2[#All],2,FALSE)</f>
        <v>#N/A</v>
      </c>
      <c r="D135" t="s">
        <v>431</v>
      </c>
      <c r="E135">
        <v>74</v>
      </c>
      <c r="F135">
        <v>994.3</v>
      </c>
      <c r="G135">
        <v>13436.486486486485</v>
      </c>
      <c r="H135">
        <v>90</v>
      </c>
    </row>
    <row r="136" spans="1:8" x14ac:dyDescent="0.25">
      <c r="A136" t="s">
        <v>432</v>
      </c>
      <c r="B136" t="s">
        <v>433</v>
      </c>
      <c r="C136" t="e">
        <f>VLOOKUP(Table1[[#This Row],[sauce.recette]],Table2[#All],2,FALSE)</f>
        <v>#N/A</v>
      </c>
      <c r="D136" t="s">
        <v>433</v>
      </c>
      <c r="E136">
        <v>54</v>
      </c>
      <c r="F136">
        <v>607.27</v>
      </c>
      <c r="G136">
        <v>11245.740740740741</v>
      </c>
      <c r="H136">
        <v>90</v>
      </c>
    </row>
    <row r="137" spans="1:8" x14ac:dyDescent="0.25">
      <c r="A137" t="s">
        <v>434</v>
      </c>
      <c r="B137" t="s">
        <v>433</v>
      </c>
      <c r="C137" t="e">
        <f>VLOOKUP(Table1[[#This Row],[sauce.recette]],Table2[#All],2,FALSE)</f>
        <v>#N/A</v>
      </c>
      <c r="D137" t="s">
        <v>433</v>
      </c>
      <c r="E137">
        <v>54</v>
      </c>
      <c r="F137">
        <v>607.27</v>
      </c>
      <c r="G137">
        <v>11245.740740740741</v>
      </c>
      <c r="H137">
        <v>90</v>
      </c>
    </row>
    <row r="138" spans="1:8" x14ac:dyDescent="0.25">
      <c r="A138" t="s">
        <v>435</v>
      </c>
      <c r="B138" t="s">
        <v>436</v>
      </c>
      <c r="C138" t="e">
        <f>VLOOKUP(Table1[[#This Row],[sauce.recette]],Table2[#All],2,FALSE)</f>
        <v>#N/A</v>
      </c>
      <c r="D138" t="s">
        <v>431</v>
      </c>
      <c r="E138">
        <v>74</v>
      </c>
      <c r="F138">
        <v>994.3</v>
      </c>
      <c r="G138">
        <v>13436.486486486485</v>
      </c>
      <c r="H138">
        <v>90</v>
      </c>
    </row>
    <row r="139" spans="1:8" x14ac:dyDescent="0.25">
      <c r="A139" t="s">
        <v>437</v>
      </c>
      <c r="B139" t="s">
        <v>438</v>
      </c>
      <c r="C139" t="str">
        <f>VLOOKUP(Table1[[#This Row],[sauce.recette]],Table2[#All],2,FALSE)</f>
        <v>UB méditerranien</v>
      </c>
      <c r="D139" t="s">
        <v>127</v>
      </c>
      <c r="E139">
        <v>87</v>
      </c>
      <c r="F139">
        <v>1078.952</v>
      </c>
      <c r="G139">
        <v>12401</v>
      </c>
      <c r="H139">
        <v>93</v>
      </c>
    </row>
    <row r="140" spans="1:8" x14ac:dyDescent="0.25">
      <c r="A140" t="s">
        <v>439</v>
      </c>
      <c r="B140" t="s">
        <v>440</v>
      </c>
      <c r="C140" t="str">
        <f>VLOOKUP(Table1[[#This Row],[sauce.recette]],Table2[#All],2,FALSE)</f>
        <v>UB méditerranien</v>
      </c>
      <c r="D140" t="s">
        <v>127</v>
      </c>
      <c r="E140">
        <v>87</v>
      </c>
      <c r="F140">
        <v>1078.952</v>
      </c>
      <c r="G140">
        <v>12401</v>
      </c>
      <c r="H140">
        <v>93</v>
      </c>
    </row>
    <row r="141" spans="1:8" x14ac:dyDescent="0.25">
      <c r="A141" t="s">
        <v>441</v>
      </c>
      <c r="B141" t="s">
        <v>442</v>
      </c>
      <c r="C141" t="str">
        <f>VLOOKUP(Table1[[#This Row],[sauce.recette]],Table2[#All],2,FALSE)</f>
        <v>UB pilau</v>
      </c>
      <c r="D141" t="s">
        <v>197</v>
      </c>
      <c r="E141">
        <v>66</v>
      </c>
      <c r="F141">
        <v>926.36</v>
      </c>
      <c r="G141">
        <v>14035</v>
      </c>
      <c r="H141">
        <v>96</v>
      </c>
    </row>
    <row r="142" spans="1:8" x14ac:dyDescent="0.25">
      <c r="A142" t="s">
        <v>443</v>
      </c>
      <c r="B142" t="s">
        <v>444</v>
      </c>
      <c r="C142" t="e">
        <f>VLOOKUP(Table1[[#This Row],[sauce.recette]],Table2[#All],2,FALSE)</f>
        <v>#N/A</v>
      </c>
      <c r="D142" t="s">
        <v>431</v>
      </c>
      <c r="E142">
        <v>74</v>
      </c>
      <c r="F142">
        <v>994.3</v>
      </c>
      <c r="G142">
        <v>13436.486486486485</v>
      </c>
      <c r="H142">
        <v>90</v>
      </c>
    </row>
    <row r="143" spans="1:8" x14ac:dyDescent="0.25">
      <c r="A143" t="s">
        <v>445</v>
      </c>
      <c r="B143" t="s">
        <v>446</v>
      </c>
      <c r="C143" t="str">
        <f>VLOOKUP(Table1[[#This Row],[sauce.recette]],Table2[#All],2,FALSE)</f>
        <v>UB chinois</v>
      </c>
      <c r="D143" t="s">
        <v>204</v>
      </c>
      <c r="E143">
        <v>61</v>
      </c>
      <c r="F143">
        <v>1020.198</v>
      </c>
      <c r="G143">
        <v>16724.557377049179</v>
      </c>
      <c r="H143">
        <v>96</v>
      </c>
    </row>
    <row r="144" spans="1:8" x14ac:dyDescent="0.25">
      <c r="A144" t="s">
        <v>447</v>
      </c>
      <c r="B144" t="s">
        <v>448</v>
      </c>
      <c r="C144" t="str">
        <f>VLOOKUP(Table1[[#This Row],[sauce.recette]],Table2[#All],2,FALSE)</f>
        <v>UB mexicain</v>
      </c>
      <c r="D144" t="s">
        <v>158</v>
      </c>
      <c r="E144">
        <v>78</v>
      </c>
      <c r="F144">
        <v>959</v>
      </c>
      <c r="G144">
        <v>12294</v>
      </c>
      <c r="H144">
        <v>93</v>
      </c>
    </row>
    <row r="145" spans="1:8" x14ac:dyDescent="0.25">
      <c r="A145" t="s">
        <v>449</v>
      </c>
      <c r="B145" t="s">
        <v>450</v>
      </c>
      <c r="C145" t="str">
        <f>VLOOKUP(Table1[[#This Row],[sauce.recette]],Table2[#All],2,FALSE)</f>
        <v>UB chinois</v>
      </c>
      <c r="D145" t="s">
        <v>204</v>
      </c>
      <c r="E145">
        <v>61</v>
      </c>
      <c r="F145">
        <v>1020.198</v>
      </c>
      <c r="G145">
        <v>16724.557377049179</v>
      </c>
      <c r="H145">
        <v>96</v>
      </c>
    </row>
    <row r="146" spans="1:8" x14ac:dyDescent="0.25">
      <c r="A146" t="s">
        <v>451</v>
      </c>
      <c r="B146" t="s">
        <v>452</v>
      </c>
      <c r="C146" t="str">
        <f>VLOOKUP(Table1[[#This Row],[sauce.recette]],Table2[#All],2,FALSE)</f>
        <v>UB méditerranien</v>
      </c>
      <c r="D146" t="s">
        <v>127</v>
      </c>
      <c r="E146">
        <v>87</v>
      </c>
      <c r="F146">
        <v>1078.952</v>
      </c>
      <c r="G146">
        <v>12401</v>
      </c>
      <c r="H146">
        <v>93</v>
      </c>
    </row>
    <row r="147" spans="1:8" x14ac:dyDescent="0.25">
      <c r="A147" t="s">
        <v>453</v>
      </c>
      <c r="B147" t="s">
        <v>454</v>
      </c>
      <c r="C147" t="str">
        <f>VLOOKUP(Table1[[#This Row],[sauce.recette]],Table2[#All],2,FALSE)</f>
        <v>UB mexicain</v>
      </c>
      <c r="D147" t="s">
        <v>158</v>
      </c>
      <c r="E147">
        <v>78</v>
      </c>
      <c r="F147">
        <v>959</v>
      </c>
      <c r="G147">
        <v>12294</v>
      </c>
      <c r="H147">
        <v>93</v>
      </c>
    </row>
    <row r="148" spans="1:8" x14ac:dyDescent="0.25">
      <c r="A148" t="s">
        <v>455</v>
      </c>
      <c r="B148" t="s">
        <v>456</v>
      </c>
      <c r="C148" t="str">
        <f>VLOOKUP(Table1[[#This Row],[sauce.recette]],Table2[#All],2,FALSE)</f>
        <v>UB risi bisi</v>
      </c>
      <c r="D148" t="s">
        <v>166</v>
      </c>
      <c r="E148">
        <v>62</v>
      </c>
      <c r="F148">
        <v>1059</v>
      </c>
      <c r="G148">
        <v>17092</v>
      </c>
      <c r="H148">
        <v>90</v>
      </c>
    </row>
    <row r="149" spans="1:8" x14ac:dyDescent="0.25">
      <c r="A149" t="s">
        <v>457</v>
      </c>
      <c r="B149" t="s">
        <v>458</v>
      </c>
      <c r="C149" t="str">
        <f>VLOOKUP(Table1[[#This Row],[sauce.recette]],Table2[#All],2,FALSE)</f>
        <v>UB long grain</v>
      </c>
      <c r="D149" t="s">
        <v>118</v>
      </c>
      <c r="E149">
        <v>151</v>
      </c>
      <c r="F149">
        <v>1042</v>
      </c>
      <c r="G149">
        <v>6993</v>
      </c>
      <c r="H149">
        <v>100</v>
      </c>
    </row>
    <row r="150" spans="1:8" x14ac:dyDescent="0.25">
      <c r="A150" t="s">
        <v>459</v>
      </c>
      <c r="B150" t="s">
        <v>460</v>
      </c>
      <c r="C150" t="str">
        <f>VLOOKUP(Table1[[#This Row],[sauce.recette]],Table2[#All],2,FALSE)</f>
        <v>UB basmati FR</v>
      </c>
      <c r="D150" t="s">
        <v>128</v>
      </c>
      <c r="E150">
        <v>146</v>
      </c>
      <c r="F150">
        <v>1037</v>
      </c>
      <c r="G150">
        <v>7102</v>
      </c>
      <c r="H150">
        <v>103</v>
      </c>
    </row>
    <row r="151" spans="1:8" x14ac:dyDescent="0.25">
      <c r="A151" t="s">
        <v>461</v>
      </c>
      <c r="B151" t="s">
        <v>462</v>
      </c>
      <c r="C151" t="str">
        <f>VLOOKUP(Table1[[#This Row],[sauce.recette]],Table2[#All],2,FALSE)</f>
        <v>UB méditerranien</v>
      </c>
      <c r="D151" t="s">
        <v>127</v>
      </c>
      <c r="E151">
        <v>87</v>
      </c>
      <c r="F151">
        <v>1078.952</v>
      </c>
      <c r="G151">
        <v>12401</v>
      </c>
      <c r="H151">
        <v>93</v>
      </c>
    </row>
    <row r="152" spans="1:8" x14ac:dyDescent="0.25">
      <c r="A152" t="s">
        <v>463</v>
      </c>
      <c r="B152" t="s">
        <v>464</v>
      </c>
      <c r="C152" t="str">
        <f>VLOOKUP(Table1[[#This Row],[sauce.recette]],Table2[#All],2,FALSE)</f>
        <v>UB pilau</v>
      </c>
      <c r="D152" t="s">
        <v>197</v>
      </c>
      <c r="E152">
        <v>66</v>
      </c>
      <c r="F152">
        <v>926.36</v>
      </c>
      <c r="G152">
        <v>14035</v>
      </c>
      <c r="H152">
        <v>96</v>
      </c>
    </row>
    <row r="153" spans="1:8" x14ac:dyDescent="0.25">
      <c r="A153" t="s">
        <v>465</v>
      </c>
      <c r="B153" t="s">
        <v>466</v>
      </c>
      <c r="C153" t="e">
        <f>VLOOKUP(Table1[[#This Row],[sauce.recette]],Table2[#All],2,FALSE)</f>
        <v>#N/A</v>
      </c>
      <c r="D153" t="s">
        <v>467</v>
      </c>
    </row>
    <row r="154" spans="1:8" x14ac:dyDescent="0.25">
      <c r="A154" t="s">
        <v>468</v>
      </c>
      <c r="B154" t="s">
        <v>469</v>
      </c>
      <c r="C154" t="e">
        <f>VLOOKUP(Table1[[#This Row],[sauce.recette]],Table2[#All],2,FALSE)</f>
        <v>#N/A</v>
      </c>
      <c r="D154" t="s">
        <v>470</v>
      </c>
    </row>
    <row r="155" spans="1:8" x14ac:dyDescent="0.25">
      <c r="A155" t="s">
        <v>471</v>
      </c>
      <c r="B155" t="s">
        <v>472</v>
      </c>
      <c r="C155" t="str">
        <f>VLOOKUP(Table1[[#This Row],[sauce.recette]],Table2[#All],2,FALSE)</f>
        <v>EB nature</v>
      </c>
      <c r="D155" t="s">
        <v>192</v>
      </c>
      <c r="E155">
        <v>132</v>
      </c>
      <c r="F155">
        <v>1061</v>
      </c>
      <c r="G155">
        <v>8037.8787878787871</v>
      </c>
      <c r="H155">
        <v>86</v>
      </c>
    </row>
    <row r="156" spans="1:8" x14ac:dyDescent="0.25">
      <c r="A156" t="s">
        <v>473</v>
      </c>
      <c r="B156" t="s">
        <v>474</v>
      </c>
      <c r="C156" t="e">
        <f>VLOOKUP(Table1[[#This Row],[sauce.recette]],Table2[#All],2,FALSE)</f>
        <v>#N/A</v>
      </c>
      <c r="D156" t="s">
        <v>410</v>
      </c>
      <c r="E156">
        <v>91</v>
      </c>
      <c r="F156" t="s">
        <v>475</v>
      </c>
      <c r="G156">
        <v>10510</v>
      </c>
      <c r="H156">
        <v>71</v>
      </c>
    </row>
    <row r="157" spans="1:8" x14ac:dyDescent="0.25">
      <c r="A157" t="s">
        <v>476</v>
      </c>
      <c r="B157" t="s">
        <v>477</v>
      </c>
      <c r="C157" t="e">
        <f>VLOOKUP(Table1[[#This Row],[sauce.recette]],Table2[#All],2,FALSE)</f>
        <v>#N/A</v>
      </c>
      <c r="D157" t="s">
        <v>470</v>
      </c>
    </row>
    <row r="158" spans="1:8" x14ac:dyDescent="0.25">
      <c r="A158" t="s">
        <v>478</v>
      </c>
      <c r="B158" t="s">
        <v>479</v>
      </c>
      <c r="C158" t="str">
        <f>VLOOKUP(Table1[[#This Row],[sauce.recette]],Table2[#All],2,FALSE)</f>
        <v>EB nature</v>
      </c>
      <c r="D158" t="s">
        <v>192</v>
      </c>
      <c r="E158">
        <v>132</v>
      </c>
      <c r="F158">
        <v>1061</v>
      </c>
      <c r="G158">
        <v>8037.8787878787871</v>
      </c>
      <c r="H158">
        <v>86</v>
      </c>
    </row>
    <row r="159" spans="1:8" x14ac:dyDescent="0.25">
      <c r="A159" t="s">
        <v>480</v>
      </c>
      <c r="B159" t="s">
        <v>481</v>
      </c>
      <c r="C159" t="e">
        <f>VLOOKUP(Table1[[#This Row],[sauce.recette]],Table2[#All],2,FALSE)</f>
        <v>#N/A</v>
      </c>
      <c r="D159" t="s">
        <v>410</v>
      </c>
      <c r="E159">
        <v>91</v>
      </c>
      <c r="F159" t="s">
        <v>482</v>
      </c>
      <c r="G159">
        <v>10510</v>
      </c>
      <c r="H159">
        <v>71</v>
      </c>
    </row>
    <row r="160" spans="1:8" x14ac:dyDescent="0.25">
      <c r="A160" t="s">
        <v>483</v>
      </c>
      <c r="B160" t="s">
        <v>484</v>
      </c>
      <c r="C160" t="e">
        <f>VLOOKUP(Table1[[#This Row],[sauce.recette]],Table2[#All],2,FALSE)</f>
        <v>#N/A</v>
      </c>
      <c r="D160" t="s">
        <v>467</v>
      </c>
    </row>
    <row r="161" spans="1:8" x14ac:dyDescent="0.25">
      <c r="A161" t="s">
        <v>485</v>
      </c>
      <c r="B161" t="s">
        <v>486</v>
      </c>
      <c r="C161" t="str">
        <f>VLOOKUP(Table1[[#This Row],[sauce.recette]],Table2[#All],2,FALSE)</f>
        <v>UB cantonais</v>
      </c>
      <c r="D161" t="s">
        <v>133</v>
      </c>
      <c r="E161">
        <v>86</v>
      </c>
      <c r="F161">
        <v>1011.34</v>
      </c>
      <c r="G161">
        <v>11759</v>
      </c>
      <c r="H161">
        <v>86</v>
      </c>
    </row>
    <row r="162" spans="1:8" x14ac:dyDescent="0.25">
      <c r="A162" t="s">
        <v>487</v>
      </c>
      <c r="B162" t="s">
        <v>488</v>
      </c>
      <c r="C162" t="str">
        <f>VLOOKUP(Table1[[#This Row],[sauce.recette]],Table2[#All],2,FALSE)</f>
        <v>UB tomate olive</v>
      </c>
      <c r="D162" t="s">
        <v>183</v>
      </c>
      <c r="E162">
        <v>95</v>
      </c>
      <c r="F162">
        <v>1048</v>
      </c>
      <c r="G162">
        <v>11026</v>
      </c>
      <c r="H162">
        <v>88</v>
      </c>
    </row>
    <row r="163" spans="1:8" x14ac:dyDescent="0.25">
      <c r="A163" t="s">
        <v>489</v>
      </c>
      <c r="B163" t="s">
        <v>490</v>
      </c>
      <c r="C163" t="str">
        <f>VLOOKUP(Table1[[#This Row],[sauce.recette]],Table2[#All],2,FALSE)</f>
        <v>EB nature</v>
      </c>
      <c r="D163" t="s">
        <v>192</v>
      </c>
      <c r="E163">
        <v>132</v>
      </c>
      <c r="F163">
        <v>1061</v>
      </c>
      <c r="G163">
        <v>8037.8787878787871</v>
      </c>
      <c r="H163">
        <v>86</v>
      </c>
    </row>
    <row r="164" spans="1:8" x14ac:dyDescent="0.25">
      <c r="A164" t="s">
        <v>491</v>
      </c>
      <c r="B164" t="s">
        <v>492</v>
      </c>
      <c r="C164" t="str">
        <f>VLOOKUP(Table1[[#This Row],[sauce.recette]],Table2[#All],2,FALSE)</f>
        <v>UB mexicain</v>
      </c>
      <c r="D164" t="s">
        <v>158</v>
      </c>
      <c r="E164">
        <v>78</v>
      </c>
      <c r="F164">
        <v>959</v>
      </c>
      <c r="G164">
        <v>12294</v>
      </c>
      <c r="H164">
        <v>93</v>
      </c>
    </row>
    <row r="165" spans="1:8" x14ac:dyDescent="0.25">
      <c r="A165" t="s">
        <v>493</v>
      </c>
      <c r="B165" t="s">
        <v>494</v>
      </c>
      <c r="C165" t="str">
        <f>VLOOKUP(Table1[[#This Row],[sauce.recette]],Table2[#All],2,FALSE)</f>
        <v>UB risi bisi</v>
      </c>
      <c r="D165" t="s">
        <v>166</v>
      </c>
      <c r="E165">
        <v>62</v>
      </c>
      <c r="F165">
        <v>1059</v>
      </c>
      <c r="G165">
        <v>17092</v>
      </c>
      <c r="H165">
        <v>90</v>
      </c>
    </row>
    <row r="166" spans="1:8" x14ac:dyDescent="0.25">
      <c r="A166" t="s">
        <v>495</v>
      </c>
      <c r="B166" t="s">
        <v>496</v>
      </c>
      <c r="C166" t="str">
        <f>VLOOKUP(Table1[[#This Row],[sauce.recette]],Table2[#All],2,FALSE)</f>
        <v>UB paella</v>
      </c>
      <c r="D166" t="s">
        <v>174</v>
      </c>
      <c r="E166">
        <v>96</v>
      </c>
      <c r="F166">
        <v>960.02200000000005</v>
      </c>
      <c r="G166">
        <v>10000</v>
      </c>
      <c r="H166">
        <v>82</v>
      </c>
    </row>
    <row r="167" spans="1:8" x14ac:dyDescent="0.25">
      <c r="A167" t="s">
        <v>497</v>
      </c>
      <c r="B167" t="s">
        <v>498</v>
      </c>
      <c r="C167" t="e">
        <f>VLOOKUP(Table1[[#This Row],[sauce.recette]],Table2[#All],2,FALSE)</f>
        <v>#N/A</v>
      </c>
      <c r="D167" t="s">
        <v>499</v>
      </c>
      <c r="E167">
        <v>71</v>
      </c>
      <c r="F167">
        <v>996.4</v>
      </c>
      <c r="G167">
        <v>14033.802816901409</v>
      </c>
      <c r="H167">
        <v>90</v>
      </c>
    </row>
    <row r="168" spans="1:8" x14ac:dyDescent="0.25">
      <c r="A168" t="s">
        <v>500</v>
      </c>
      <c r="B168" t="s">
        <v>501</v>
      </c>
      <c r="C168" t="str">
        <f>VLOOKUP(Table1[[#This Row],[sauce.recette]],Table2[#All],2,FALSE)</f>
        <v>UB long grain &amp; Wild</v>
      </c>
      <c r="D168" t="s">
        <v>219</v>
      </c>
      <c r="E168">
        <v>148</v>
      </c>
      <c r="F168">
        <v>1085</v>
      </c>
      <c r="G168">
        <v>7331</v>
      </c>
      <c r="H168">
        <v>102</v>
      </c>
    </row>
    <row r="169" spans="1:8" x14ac:dyDescent="0.25">
      <c r="A169" t="s">
        <v>502</v>
      </c>
      <c r="B169" t="s">
        <v>503</v>
      </c>
      <c r="C169" t="e">
        <f>VLOOKUP(Table1[[#This Row],[sauce.recette]],Table2[#All],2,FALSE)</f>
        <v>#N/A</v>
      </c>
      <c r="D169" t="s">
        <v>504</v>
      </c>
      <c r="E169">
        <v>75</v>
      </c>
      <c r="F169">
        <v>1000.73</v>
      </c>
      <c r="G169">
        <v>13343.066666666668</v>
      </c>
      <c r="H169">
        <v>90</v>
      </c>
    </row>
    <row r="170" spans="1:8" x14ac:dyDescent="0.25">
      <c r="A170" t="s">
        <v>505</v>
      </c>
      <c r="B170" t="s">
        <v>506</v>
      </c>
      <c r="C170" t="e">
        <f>VLOOKUP(Table1[[#This Row],[sauce.recette]],Table2[#All],2,FALSE)</f>
        <v>#N/A</v>
      </c>
      <c r="D170" t="s">
        <v>506</v>
      </c>
      <c r="E170">
        <v>77</v>
      </c>
      <c r="F170">
        <v>983.7</v>
      </c>
      <c r="G170">
        <v>12775.324675324675</v>
      </c>
      <c r="H170">
        <v>90</v>
      </c>
    </row>
    <row r="171" spans="1:8" x14ac:dyDescent="0.25">
      <c r="A171" t="s">
        <v>507</v>
      </c>
      <c r="B171" t="s">
        <v>508</v>
      </c>
      <c r="C171" t="str">
        <f>VLOOKUP(Table1[[#This Row],[sauce.recette]],Table2[#All],2,FALSE)</f>
        <v>UB wholegrain</v>
      </c>
      <c r="D171" t="s">
        <v>179</v>
      </c>
      <c r="E171">
        <v>139</v>
      </c>
      <c r="F171">
        <v>1082</v>
      </c>
      <c r="G171">
        <v>7784.1726618705034</v>
      </c>
      <c r="H171">
        <v>90</v>
      </c>
    </row>
    <row r="172" spans="1:8" x14ac:dyDescent="0.25">
      <c r="A172" t="s">
        <v>509</v>
      </c>
      <c r="B172" t="s">
        <v>510</v>
      </c>
      <c r="C172" t="str">
        <f>VLOOKUP(Table1[[#This Row],[sauce.recette]],Table2[#All],2,FALSE)</f>
        <v>EB nature</v>
      </c>
      <c r="D172" t="s">
        <v>192</v>
      </c>
      <c r="E172">
        <v>132</v>
      </c>
      <c r="F172">
        <v>1061</v>
      </c>
      <c r="G172">
        <v>8037.8787878787871</v>
      </c>
      <c r="H172">
        <v>86</v>
      </c>
    </row>
    <row r="173" spans="1:8" x14ac:dyDescent="0.25">
      <c r="A173" t="s">
        <v>511</v>
      </c>
      <c r="B173" t="s">
        <v>512</v>
      </c>
      <c r="C173" t="e">
        <f>VLOOKUP(Table1[[#This Row],[sauce.recette]],Table2[#All],2,FALSE)</f>
        <v>#N/A</v>
      </c>
      <c r="D173" t="s">
        <v>410</v>
      </c>
      <c r="E173">
        <v>91</v>
      </c>
      <c r="F173" t="s">
        <v>513</v>
      </c>
      <c r="G173">
        <v>10510</v>
      </c>
      <c r="H173">
        <v>71</v>
      </c>
    </row>
    <row r="174" spans="1:8" x14ac:dyDescent="0.25">
      <c r="A174" t="s">
        <v>514</v>
      </c>
      <c r="B174" t="s">
        <v>515</v>
      </c>
      <c r="C174" t="str">
        <f>VLOOKUP(Table1[[#This Row],[sauce.recette]],Table2[#All],2,FALSE)</f>
        <v>UB méditerranien</v>
      </c>
      <c r="D174" t="s">
        <v>127</v>
      </c>
      <c r="E174">
        <v>87</v>
      </c>
      <c r="F174">
        <v>1078.952</v>
      </c>
      <c r="G174">
        <v>12401</v>
      </c>
      <c r="H174">
        <v>93</v>
      </c>
    </row>
    <row r="175" spans="1:8" x14ac:dyDescent="0.25">
      <c r="A175" t="s">
        <v>516</v>
      </c>
      <c r="B175" t="s">
        <v>517</v>
      </c>
      <c r="C175" t="str">
        <f>VLOOKUP(Table1[[#This Row],[sauce.recette]],Table2[#All],2,FALSE)</f>
        <v>UB basmati FR</v>
      </c>
      <c r="D175" t="s">
        <v>128</v>
      </c>
      <c r="E175">
        <v>146</v>
      </c>
      <c r="F175">
        <v>1037</v>
      </c>
      <c r="G175">
        <v>7102</v>
      </c>
      <c r="H175">
        <v>103</v>
      </c>
    </row>
    <row r="176" spans="1:8" x14ac:dyDescent="0.25">
      <c r="A176" t="s">
        <v>518</v>
      </c>
      <c r="B176" t="s">
        <v>519</v>
      </c>
      <c r="C176" t="str">
        <f>VLOOKUP(Table1[[#This Row],[sauce.recette]],Table2[#All],2,FALSE)</f>
        <v>UB long grain</v>
      </c>
      <c r="D176" t="s">
        <v>118</v>
      </c>
      <c r="E176">
        <v>151</v>
      </c>
      <c r="F176">
        <v>1042</v>
      </c>
      <c r="G176">
        <v>6993</v>
      </c>
      <c r="H176">
        <v>100</v>
      </c>
    </row>
    <row r="177" spans="1:8" x14ac:dyDescent="0.25">
      <c r="A177" t="s">
        <v>520</v>
      </c>
      <c r="B177" t="s">
        <v>521</v>
      </c>
      <c r="C177" t="str">
        <f>VLOOKUP(Table1[[#This Row],[sauce.recette]],Table2[#All],2,FALSE)</f>
        <v>UB mexicain</v>
      </c>
      <c r="D177" t="s">
        <v>158</v>
      </c>
      <c r="E177">
        <v>78</v>
      </c>
      <c r="F177">
        <v>959</v>
      </c>
      <c r="G177">
        <v>12294</v>
      </c>
      <c r="H177">
        <v>93</v>
      </c>
    </row>
    <row r="178" spans="1:8" x14ac:dyDescent="0.25">
      <c r="A178" t="s">
        <v>522</v>
      </c>
      <c r="B178" t="s">
        <v>523</v>
      </c>
      <c r="C178" t="str">
        <f>VLOOKUP(Table1[[#This Row],[sauce.recette]],Table2[#All],2,FALSE)</f>
        <v>UB mushroom</v>
      </c>
      <c r="D178" t="s">
        <v>162</v>
      </c>
      <c r="E178">
        <v>70</v>
      </c>
      <c r="F178">
        <v>981.79</v>
      </c>
      <c r="G178">
        <v>14014</v>
      </c>
      <c r="H178">
        <v>92</v>
      </c>
    </row>
    <row r="179" spans="1:8" x14ac:dyDescent="0.25">
      <c r="A179" t="s">
        <v>524</v>
      </c>
      <c r="B179" t="s">
        <v>525</v>
      </c>
      <c r="C179" t="str">
        <f>VLOOKUP(Table1[[#This Row],[sauce.recette]],Table2[#All],2,FALSE)</f>
        <v>UB Lemon</v>
      </c>
      <c r="D179" t="s">
        <v>208</v>
      </c>
      <c r="E179">
        <v>55</v>
      </c>
      <c r="F179">
        <v>600.09799999999996</v>
      </c>
      <c r="G179">
        <v>10910.872727272726</v>
      </c>
      <c r="H179">
        <v>100</v>
      </c>
    </row>
    <row r="180" spans="1:8" x14ac:dyDescent="0.25">
      <c r="A180" t="s">
        <v>526</v>
      </c>
      <c r="B180" t="s">
        <v>527</v>
      </c>
      <c r="C180" t="str">
        <f>VLOOKUP(Table1[[#This Row],[sauce.recette]],Table2[#All],2,FALSE)</f>
        <v>EB tomate basilic</v>
      </c>
      <c r="D180" t="s">
        <v>187</v>
      </c>
      <c r="E180">
        <v>91</v>
      </c>
      <c r="F180" t="s">
        <v>188</v>
      </c>
      <c r="G180">
        <v>10510</v>
      </c>
      <c r="H180">
        <v>71</v>
      </c>
    </row>
    <row r="181" spans="1:8" x14ac:dyDescent="0.25">
      <c r="A181" t="s">
        <v>528</v>
      </c>
      <c r="B181" t="s">
        <v>529</v>
      </c>
      <c r="C181" t="str">
        <f>VLOOKUP(Table1[[#This Row],[sauce.recette]],Table2[#All],2,FALSE)</f>
        <v>EB tomate basilic</v>
      </c>
      <c r="D181" t="s">
        <v>187</v>
      </c>
      <c r="E181">
        <v>91</v>
      </c>
      <c r="F181" t="s">
        <v>530</v>
      </c>
      <c r="G181">
        <v>10510</v>
      </c>
      <c r="H181">
        <v>71</v>
      </c>
    </row>
    <row r="182" spans="1:8" x14ac:dyDescent="0.25">
      <c r="A182" t="s">
        <v>531</v>
      </c>
      <c r="B182" t="s">
        <v>532</v>
      </c>
      <c r="C182" t="str">
        <f>VLOOKUP(Table1[[#This Row],[sauce.recette]],Table2[#All],2,FALSE)</f>
        <v>EB tomate basilic</v>
      </c>
      <c r="D182" t="s">
        <v>187</v>
      </c>
      <c r="E182">
        <v>91</v>
      </c>
      <c r="F182" t="s">
        <v>533</v>
      </c>
      <c r="G182">
        <v>10510</v>
      </c>
      <c r="H182">
        <v>71</v>
      </c>
    </row>
    <row r="183" spans="1:8" x14ac:dyDescent="0.25">
      <c r="A183" t="s">
        <v>534</v>
      </c>
      <c r="B183" t="s">
        <v>535</v>
      </c>
      <c r="C183" t="str">
        <f>VLOOKUP(Table1[[#This Row],[sauce.recette]],Table2[#All],2,FALSE)</f>
        <v>UB paella</v>
      </c>
      <c r="D183" t="s">
        <v>174</v>
      </c>
      <c r="E183">
        <v>85</v>
      </c>
      <c r="F183">
        <v>960.02200000000005</v>
      </c>
      <c r="G183">
        <v>10000</v>
      </c>
      <c r="H183">
        <v>82</v>
      </c>
    </row>
    <row r="184" spans="1:8" x14ac:dyDescent="0.25">
      <c r="A184" t="s">
        <v>536</v>
      </c>
      <c r="B184" t="s">
        <v>537</v>
      </c>
      <c r="C184" t="str">
        <f>VLOOKUP(Table1[[#This Row],[sauce.recette]],Table2[#All],2,FALSE)</f>
        <v>UB paella</v>
      </c>
      <c r="D184" t="s">
        <v>174</v>
      </c>
      <c r="E184">
        <v>85</v>
      </c>
      <c r="F184">
        <v>960.02200000000005</v>
      </c>
      <c r="G184">
        <v>10000</v>
      </c>
      <c r="H184">
        <v>82</v>
      </c>
    </row>
    <row r="185" spans="1:8" x14ac:dyDescent="0.25">
      <c r="A185" t="s">
        <v>538</v>
      </c>
      <c r="B185" t="s">
        <v>539</v>
      </c>
      <c r="C185" t="e">
        <f>VLOOKUP(Table1[[#This Row],[sauce.recette]],Table2[#All],2,FALSE)</f>
        <v>#N/A</v>
      </c>
      <c r="D185" t="s">
        <v>539</v>
      </c>
      <c r="E185">
        <v>139</v>
      </c>
      <c r="F185">
        <v>1082</v>
      </c>
      <c r="G185">
        <v>7784.1726618705034</v>
      </c>
      <c r="H185">
        <v>90</v>
      </c>
    </row>
    <row r="186" spans="1:8" x14ac:dyDescent="0.25">
      <c r="A186" t="s">
        <v>540</v>
      </c>
      <c r="B186" t="s">
        <v>541</v>
      </c>
      <c r="C186" t="e">
        <f>VLOOKUP(Table1[[#This Row],[sauce.recette]],Table2[#All],2,FALSE)</f>
        <v>#N/A</v>
      </c>
      <c r="D186" t="s">
        <v>542</v>
      </c>
      <c r="E186">
        <v>134</v>
      </c>
      <c r="F186">
        <v>938</v>
      </c>
      <c r="G186">
        <v>7000</v>
      </c>
      <c r="H186">
        <v>115</v>
      </c>
    </row>
    <row r="187" spans="1:8" x14ac:dyDescent="0.25">
      <c r="A187" t="s">
        <v>543</v>
      </c>
      <c r="B187" t="s">
        <v>544</v>
      </c>
      <c r="C187" t="e">
        <f>VLOOKUP(Table1[[#This Row],[sauce.recette]],Table2[#All],2,FALSE)</f>
        <v>#N/A</v>
      </c>
      <c r="D187" t="s">
        <v>545</v>
      </c>
    </row>
    <row r="188" spans="1:8" x14ac:dyDescent="0.25">
      <c r="A188" t="s">
        <v>546</v>
      </c>
      <c r="B188" t="s">
        <v>547</v>
      </c>
      <c r="C188" t="e">
        <f>VLOOKUP(Table1[[#This Row],[sauce.recette]],Table2[#All],2,FALSE)</f>
        <v>#N/A</v>
      </c>
      <c r="D188" t="s">
        <v>548</v>
      </c>
    </row>
    <row r="189" spans="1:8" x14ac:dyDescent="0.25">
      <c r="A189" t="s">
        <v>549</v>
      </c>
      <c r="B189" t="s">
        <v>539</v>
      </c>
      <c r="C189" t="e">
        <f>VLOOKUP(Table1[[#This Row],[sauce.recette]],Table2[#All],2,FALSE)</f>
        <v>#N/A</v>
      </c>
      <c r="D189" t="s">
        <v>539</v>
      </c>
      <c r="E189">
        <v>139</v>
      </c>
      <c r="F189">
        <v>1082</v>
      </c>
      <c r="G189">
        <v>7784.1726618705034</v>
      </c>
      <c r="H189">
        <v>90</v>
      </c>
    </row>
    <row r="190" spans="1:8" x14ac:dyDescent="0.25">
      <c r="A190" t="s">
        <v>550</v>
      </c>
      <c r="B190" t="s">
        <v>551</v>
      </c>
      <c r="C190" t="e">
        <f>VLOOKUP(Table1[[#This Row],[sauce.recette]],Table2[#All],2,FALSE)</f>
        <v>#N/A</v>
      </c>
      <c r="D190" t="s">
        <v>551</v>
      </c>
      <c r="E190">
        <v>58</v>
      </c>
      <c r="F190">
        <v>1050</v>
      </c>
      <c r="G190">
        <v>18103.448275862069</v>
      </c>
      <c r="H190">
        <v>90</v>
      </c>
    </row>
    <row r="191" spans="1:8" x14ac:dyDescent="0.25">
      <c r="A191" t="s">
        <v>552</v>
      </c>
      <c r="B191" t="s">
        <v>553</v>
      </c>
      <c r="C191" t="str">
        <f>VLOOKUP(Table1[[#This Row],[sauce.recette]],Table2[#All],2,FALSE)</f>
        <v>EB tomate basilic</v>
      </c>
      <c r="D191" t="s">
        <v>187</v>
      </c>
      <c r="E191">
        <v>91</v>
      </c>
      <c r="F191" t="s">
        <v>554</v>
      </c>
      <c r="G191">
        <v>10510</v>
      </c>
      <c r="H191">
        <v>71</v>
      </c>
    </row>
    <row r="192" spans="1:8" x14ac:dyDescent="0.25">
      <c r="A192" t="s">
        <v>555</v>
      </c>
      <c r="B192" t="s">
        <v>556</v>
      </c>
      <c r="C192" t="str">
        <f>VLOOKUP(Table1[[#This Row],[sauce.recette]],Table2[#All],2,FALSE)</f>
        <v>UB basmati FR</v>
      </c>
      <c r="D192" t="s">
        <v>128</v>
      </c>
      <c r="E192">
        <v>146</v>
      </c>
      <c r="F192">
        <v>1037</v>
      </c>
      <c r="G192">
        <v>7102</v>
      </c>
      <c r="H192">
        <v>103</v>
      </c>
    </row>
    <row r="193" spans="1:8" x14ac:dyDescent="0.25">
      <c r="A193" t="s">
        <v>557</v>
      </c>
      <c r="B193" t="s">
        <v>558</v>
      </c>
      <c r="C193" t="str">
        <f>VLOOKUP(Table1[[#This Row],[sauce.recette]],Table2[#All],2,FALSE)</f>
        <v>EB tomate basilic</v>
      </c>
      <c r="D193" t="s">
        <v>187</v>
      </c>
      <c r="E193">
        <v>91</v>
      </c>
      <c r="F193" t="s">
        <v>559</v>
      </c>
      <c r="G193">
        <v>10510</v>
      </c>
      <c r="H193">
        <v>71</v>
      </c>
    </row>
    <row r="194" spans="1:8" x14ac:dyDescent="0.25">
      <c r="A194" t="s">
        <v>560</v>
      </c>
      <c r="B194" t="s">
        <v>561</v>
      </c>
      <c r="C194" t="e">
        <f>VLOOKUP(Table1[[#This Row],[sauce.recette]],Table2[#All],2,FALSE)</f>
        <v>#N/A</v>
      </c>
      <c r="D194" t="s">
        <v>562</v>
      </c>
      <c r="E194">
        <v>118</v>
      </c>
      <c r="F194">
        <v>1000</v>
      </c>
      <c r="G194">
        <v>8474.5762711864409</v>
      </c>
    </row>
    <row r="195" spans="1:8" x14ac:dyDescent="0.25">
      <c r="A195" t="s">
        <v>563</v>
      </c>
      <c r="B195" t="s">
        <v>564</v>
      </c>
      <c r="C195" t="e">
        <f>VLOOKUP(Table1[[#This Row],[sauce.recette]],Table2[#All],2,FALSE)</f>
        <v>#N/A</v>
      </c>
      <c r="D195" t="s">
        <v>499</v>
      </c>
      <c r="E195">
        <v>71</v>
      </c>
      <c r="F195">
        <v>996.4</v>
      </c>
      <c r="G195">
        <v>14033.802816901409</v>
      </c>
      <c r="H195">
        <v>90</v>
      </c>
    </row>
    <row r="196" spans="1:8" x14ac:dyDescent="0.25">
      <c r="A196" t="s">
        <v>565</v>
      </c>
      <c r="B196" t="s">
        <v>566</v>
      </c>
      <c r="C196" t="str">
        <f>VLOOKUP(Table1[[#This Row],[sauce.recette]],Table2[#All],2,FALSE)</f>
        <v>UB mushroom</v>
      </c>
      <c r="D196" t="s">
        <v>162</v>
      </c>
      <c r="E196">
        <v>70</v>
      </c>
      <c r="F196">
        <v>981.79</v>
      </c>
      <c r="G196">
        <v>14014</v>
      </c>
      <c r="H196">
        <v>92</v>
      </c>
    </row>
    <row r="197" spans="1:8" x14ac:dyDescent="0.25">
      <c r="A197" t="s">
        <v>567</v>
      </c>
      <c r="B197" t="s">
        <v>551</v>
      </c>
      <c r="C197" t="e">
        <f>VLOOKUP(Table1[[#This Row],[sauce.recette]],Table2[#All],2,FALSE)</f>
        <v>#N/A</v>
      </c>
      <c r="D197" t="s">
        <v>551</v>
      </c>
      <c r="E197">
        <v>58</v>
      </c>
      <c r="F197">
        <v>1050</v>
      </c>
      <c r="G197">
        <v>18103.448275862069</v>
      </c>
      <c r="H197">
        <v>90</v>
      </c>
    </row>
    <row r="198" spans="1:8" x14ac:dyDescent="0.25">
      <c r="A198" t="s">
        <v>568</v>
      </c>
      <c r="B198" t="s">
        <v>569</v>
      </c>
      <c r="C198" t="str">
        <f>VLOOKUP(Table1[[#This Row],[sauce.recette]],Table2[#All],2,FALSE)</f>
        <v>UB paella</v>
      </c>
      <c r="D198" t="s">
        <v>174</v>
      </c>
      <c r="E198">
        <v>85</v>
      </c>
      <c r="F198">
        <v>960.02200000000005</v>
      </c>
      <c r="G198">
        <v>10000</v>
      </c>
      <c r="H198">
        <v>82</v>
      </c>
    </row>
    <row r="199" spans="1:8" x14ac:dyDescent="0.25">
      <c r="A199" t="s">
        <v>570</v>
      </c>
      <c r="B199" t="s">
        <v>571</v>
      </c>
      <c r="C199" t="str">
        <f>VLOOKUP(Table1[[#This Row],[sauce.recette]],Table2[#All],2,FALSE)</f>
        <v>UB cantonais</v>
      </c>
      <c r="D199" t="s">
        <v>133</v>
      </c>
      <c r="E199">
        <v>86</v>
      </c>
      <c r="F199">
        <v>1011.34</v>
      </c>
      <c r="G199">
        <v>11759</v>
      </c>
      <c r="H199">
        <v>86</v>
      </c>
    </row>
    <row r="200" spans="1:8" x14ac:dyDescent="0.25">
      <c r="A200" t="s">
        <v>572</v>
      </c>
      <c r="B200" t="s">
        <v>573</v>
      </c>
      <c r="C200" t="e">
        <f>VLOOKUP(Table1[[#This Row],[sauce.recette]],Table2[#All],2,FALSE)</f>
        <v>#N/A</v>
      </c>
      <c r="D200" t="s">
        <v>573</v>
      </c>
      <c r="E200">
        <v>147</v>
      </c>
      <c r="F200">
        <v>1029</v>
      </c>
      <c r="G200">
        <v>7000</v>
      </c>
      <c r="H200">
        <v>90</v>
      </c>
    </row>
    <row r="201" spans="1:8" x14ac:dyDescent="0.25">
      <c r="A201" t="s">
        <v>574</v>
      </c>
      <c r="B201" t="s">
        <v>575</v>
      </c>
      <c r="C201" t="str">
        <f>VLOOKUP(Table1[[#This Row],[sauce.recette]],Table2[#All],2,FALSE)</f>
        <v>EB tomate basilic</v>
      </c>
      <c r="D201" t="s">
        <v>187</v>
      </c>
      <c r="E201">
        <v>91</v>
      </c>
      <c r="F201" t="s">
        <v>576</v>
      </c>
      <c r="G201">
        <v>10510</v>
      </c>
      <c r="H201">
        <v>71</v>
      </c>
    </row>
    <row r="202" spans="1:8" x14ac:dyDescent="0.25">
      <c r="A202" t="s">
        <v>577</v>
      </c>
      <c r="B202" t="s">
        <v>578</v>
      </c>
      <c r="C202" t="str">
        <f>VLOOKUP(Table1[[#This Row],[sauce.recette]],Table2[#All],2,FALSE)</f>
        <v>UB cantonais</v>
      </c>
      <c r="D202" t="s">
        <v>133</v>
      </c>
      <c r="E202">
        <v>86</v>
      </c>
      <c r="F202">
        <v>1011.34</v>
      </c>
      <c r="G202">
        <v>11759</v>
      </c>
      <c r="H202">
        <v>86</v>
      </c>
    </row>
    <row r="203" spans="1:8" x14ac:dyDescent="0.25">
      <c r="A203" t="s">
        <v>579</v>
      </c>
      <c r="B203" t="s">
        <v>580</v>
      </c>
      <c r="C203" t="str">
        <f>VLOOKUP(Table1[[#This Row],[sauce.recette]],Table2[#All],2,FALSE)</f>
        <v>UB basmati FR</v>
      </c>
      <c r="D203" t="s">
        <v>128</v>
      </c>
      <c r="E203">
        <v>146</v>
      </c>
      <c r="F203">
        <v>1037</v>
      </c>
      <c r="G203">
        <v>7102</v>
      </c>
      <c r="H203">
        <v>103</v>
      </c>
    </row>
    <row r="204" spans="1:8" x14ac:dyDescent="0.25">
      <c r="A204" t="s">
        <v>581</v>
      </c>
      <c r="B204" t="s">
        <v>582</v>
      </c>
      <c r="C204" t="str">
        <f>VLOOKUP(Table1[[#This Row],[sauce.recette]],Table2[#All],2,FALSE)</f>
        <v>UB méditerranien</v>
      </c>
      <c r="D204" t="s">
        <v>127</v>
      </c>
      <c r="E204">
        <v>87</v>
      </c>
      <c r="F204">
        <v>1078.952</v>
      </c>
      <c r="G204">
        <v>12401</v>
      </c>
      <c r="H204">
        <v>93</v>
      </c>
    </row>
    <row r="205" spans="1:8" x14ac:dyDescent="0.25">
      <c r="A205" t="s">
        <v>583</v>
      </c>
      <c r="B205" t="s">
        <v>584</v>
      </c>
      <c r="C205" t="str">
        <f>VLOOKUP(Table1[[#This Row],[sauce.recette]],Table2[#All],2,FALSE)</f>
        <v>UB cantonais</v>
      </c>
      <c r="D205" t="s">
        <v>133</v>
      </c>
      <c r="E205">
        <v>86</v>
      </c>
      <c r="F205">
        <v>1011.34</v>
      </c>
      <c r="G205">
        <v>11759</v>
      </c>
      <c r="H205">
        <v>86</v>
      </c>
    </row>
    <row r="206" spans="1:8" x14ac:dyDescent="0.25">
      <c r="A206" t="s">
        <v>585</v>
      </c>
      <c r="B206" t="s">
        <v>586</v>
      </c>
      <c r="C206" t="e">
        <f>VLOOKUP(Table1[[#This Row],[sauce.recette]],Table2[#All],2,FALSE)</f>
        <v>#N/A</v>
      </c>
      <c r="D206" t="s">
        <v>542</v>
      </c>
      <c r="E206">
        <v>134</v>
      </c>
      <c r="F206">
        <v>938</v>
      </c>
      <c r="G206">
        <v>7000</v>
      </c>
      <c r="H206">
        <v>115</v>
      </c>
    </row>
    <row r="207" spans="1:8" x14ac:dyDescent="0.25">
      <c r="A207" t="s">
        <v>587</v>
      </c>
      <c r="B207" t="s">
        <v>588</v>
      </c>
      <c r="C207" t="str">
        <f>VLOOKUP(Table1[[#This Row],[sauce.recette]],Table2[#All],2,FALSE)</f>
        <v>UB long grain</v>
      </c>
      <c r="D207" t="s">
        <v>118</v>
      </c>
      <c r="E207">
        <v>151</v>
      </c>
      <c r="F207">
        <v>1042</v>
      </c>
      <c r="G207">
        <v>6993</v>
      </c>
      <c r="H207">
        <v>100</v>
      </c>
    </row>
    <row r="208" spans="1:8" x14ac:dyDescent="0.25">
      <c r="A208" t="s">
        <v>589</v>
      </c>
      <c r="B208" t="s">
        <v>590</v>
      </c>
      <c r="C208" t="str">
        <f>VLOOKUP(Table1[[#This Row],[sauce.recette]],Table2[#All],2,FALSE)</f>
        <v>UB basmati FR</v>
      </c>
      <c r="D208" t="s">
        <v>128</v>
      </c>
      <c r="E208">
        <v>146</v>
      </c>
      <c r="F208">
        <v>1037</v>
      </c>
      <c r="G208">
        <v>7102</v>
      </c>
      <c r="H208">
        <v>103</v>
      </c>
    </row>
    <row r="209" spans="1:8" x14ac:dyDescent="0.25">
      <c r="A209" t="s">
        <v>591</v>
      </c>
      <c r="B209" t="s">
        <v>592</v>
      </c>
      <c r="C209" t="str">
        <f>VLOOKUP(Table1[[#This Row],[sauce.recette]],Table2[#All],2,FALSE)</f>
        <v>UB wholegrain</v>
      </c>
      <c r="D209" t="s">
        <v>179</v>
      </c>
      <c r="E209">
        <v>139</v>
      </c>
      <c r="F209">
        <v>1082</v>
      </c>
      <c r="G209">
        <v>7784.1726618705034</v>
      </c>
      <c r="H209">
        <v>90</v>
      </c>
    </row>
    <row r="210" spans="1:8" x14ac:dyDescent="0.25">
      <c r="A210" t="s">
        <v>593</v>
      </c>
      <c r="B210" t="s">
        <v>551</v>
      </c>
      <c r="C210" t="e">
        <f>VLOOKUP(Table1[[#This Row],[sauce.recette]],Table2[#All],2,FALSE)</f>
        <v>#N/A</v>
      </c>
      <c r="D210" t="s">
        <v>551</v>
      </c>
      <c r="E210">
        <v>58</v>
      </c>
      <c r="F210">
        <v>1050</v>
      </c>
      <c r="G210">
        <v>18103.448275862069</v>
      </c>
      <c r="H210">
        <v>90</v>
      </c>
    </row>
    <row r="211" spans="1:8" x14ac:dyDescent="0.25">
      <c r="A211" t="s">
        <v>594</v>
      </c>
      <c r="B211" t="s">
        <v>503</v>
      </c>
      <c r="C211" t="e">
        <f>VLOOKUP(Table1[[#This Row],[sauce.recette]],Table2[#All],2,FALSE)</f>
        <v>#N/A</v>
      </c>
      <c r="D211" t="s">
        <v>504</v>
      </c>
      <c r="E211">
        <v>75</v>
      </c>
      <c r="F211">
        <v>1000.73</v>
      </c>
      <c r="G211">
        <v>13343.066666666668</v>
      </c>
      <c r="H211">
        <v>90</v>
      </c>
    </row>
    <row r="212" spans="1:8" x14ac:dyDescent="0.25">
      <c r="A212" t="s">
        <v>595</v>
      </c>
      <c r="B212" t="s">
        <v>596</v>
      </c>
      <c r="C212" t="str">
        <f>VLOOKUP(Table1[[#This Row],[sauce.recette]],Table2[#All],2,FALSE)</f>
        <v>UB chinois</v>
      </c>
      <c r="D212" t="s">
        <v>204</v>
      </c>
      <c r="E212">
        <v>61</v>
      </c>
      <c r="F212">
        <v>1020.198</v>
      </c>
      <c r="G212">
        <v>16724.557377049179</v>
      </c>
      <c r="H212">
        <v>96</v>
      </c>
    </row>
    <row r="213" spans="1:8" x14ac:dyDescent="0.25">
      <c r="A213" t="s">
        <v>597</v>
      </c>
      <c r="B213" t="s">
        <v>598</v>
      </c>
      <c r="C213" t="str">
        <f>VLOOKUP(Table1[[#This Row],[sauce.recette]],Table2[#All],2,FALSE)</f>
        <v>UB méditerranien</v>
      </c>
      <c r="D213" t="s">
        <v>127</v>
      </c>
      <c r="E213">
        <v>87</v>
      </c>
      <c r="F213">
        <v>1078.952</v>
      </c>
      <c r="G213">
        <v>12401</v>
      </c>
      <c r="H213">
        <v>93</v>
      </c>
    </row>
    <row r="214" spans="1:8" x14ac:dyDescent="0.25">
      <c r="A214" t="s">
        <v>599</v>
      </c>
      <c r="B214" t="s">
        <v>600</v>
      </c>
      <c r="C214" t="str">
        <f>VLOOKUP(Table1[[#This Row],[sauce.recette]],Table2[#All],2,FALSE)</f>
        <v>UB méditerranien</v>
      </c>
      <c r="D214" t="s">
        <v>127</v>
      </c>
      <c r="E214">
        <v>87</v>
      </c>
      <c r="F214">
        <v>1078.952</v>
      </c>
      <c r="G214">
        <v>12401</v>
      </c>
      <c r="H214">
        <v>93</v>
      </c>
    </row>
    <row r="215" spans="1:8" x14ac:dyDescent="0.25">
      <c r="A215" t="s">
        <v>601</v>
      </c>
      <c r="B215" t="s">
        <v>602</v>
      </c>
      <c r="C215" t="str">
        <f>VLOOKUP(Table1[[#This Row],[sauce.recette]],Table2[#All],2,FALSE)</f>
        <v>UB cantonais</v>
      </c>
      <c r="D215" t="s">
        <v>133</v>
      </c>
      <c r="E215">
        <v>86</v>
      </c>
      <c r="F215">
        <v>1011.34</v>
      </c>
      <c r="G215">
        <v>11759</v>
      </c>
      <c r="H215">
        <v>86</v>
      </c>
    </row>
    <row r="216" spans="1:8" x14ac:dyDescent="0.25">
      <c r="A216" t="s">
        <v>603</v>
      </c>
      <c r="B216" t="s">
        <v>604</v>
      </c>
      <c r="C216" t="str">
        <f>VLOOKUP(Table1[[#This Row],[sauce.recette]],Table2[#All],2,FALSE)</f>
        <v>UB long grain</v>
      </c>
      <c r="D216" t="s">
        <v>118</v>
      </c>
      <c r="E216">
        <v>151</v>
      </c>
      <c r="F216">
        <v>1042</v>
      </c>
      <c r="G216">
        <v>6993</v>
      </c>
      <c r="H216">
        <v>100</v>
      </c>
    </row>
    <row r="217" spans="1:8" x14ac:dyDescent="0.25">
      <c r="A217" t="s">
        <v>605</v>
      </c>
      <c r="B217" t="s">
        <v>606</v>
      </c>
      <c r="C217" t="str">
        <f>VLOOKUP(Table1[[#This Row],[sauce.recette]],Table2[#All],2,FALSE)</f>
        <v>UB risi bisi</v>
      </c>
      <c r="D217" t="s">
        <v>166</v>
      </c>
      <c r="E217">
        <v>62</v>
      </c>
      <c r="F217">
        <v>1059</v>
      </c>
      <c r="G217">
        <v>17092</v>
      </c>
      <c r="H217">
        <v>90</v>
      </c>
    </row>
    <row r="218" spans="1:8" x14ac:dyDescent="0.25">
      <c r="A218" t="s">
        <v>607</v>
      </c>
      <c r="B218" t="s">
        <v>608</v>
      </c>
      <c r="C218" t="str">
        <f>VLOOKUP(Table1[[#This Row],[sauce.recette]],Table2[#All],2,FALSE)</f>
        <v>UB spicy mexicain</v>
      </c>
      <c r="D218" t="s">
        <v>223</v>
      </c>
      <c r="E218">
        <v>101</v>
      </c>
      <c r="F218">
        <v>1011.587</v>
      </c>
      <c r="G218">
        <v>10015.712871287129</v>
      </c>
      <c r="H218">
        <v>80</v>
      </c>
    </row>
    <row r="219" spans="1:8" x14ac:dyDescent="0.25">
      <c r="A219" t="s">
        <v>609</v>
      </c>
      <c r="B219" t="s">
        <v>610</v>
      </c>
      <c r="C219" t="e">
        <f>VLOOKUP(Table1[[#This Row],[sauce.recette]],Table2[#All],2,FALSE)</f>
        <v>#N/A</v>
      </c>
      <c r="D219" t="s">
        <v>611</v>
      </c>
    </row>
    <row r="220" spans="1:8" x14ac:dyDescent="0.25">
      <c r="A220" t="s">
        <v>612</v>
      </c>
      <c r="B220" t="s">
        <v>613</v>
      </c>
      <c r="C220" t="str">
        <f>VLOOKUP(Table1[[#This Row],[sauce.recette]],Table2[#All],2,FALSE)</f>
        <v>UB cantonais</v>
      </c>
      <c r="D220" t="s">
        <v>133</v>
      </c>
      <c r="E220">
        <v>86</v>
      </c>
      <c r="F220">
        <v>1011.34</v>
      </c>
      <c r="G220">
        <v>11759</v>
      </c>
      <c r="H220">
        <v>86</v>
      </c>
    </row>
    <row r="221" spans="1:8" x14ac:dyDescent="0.25">
      <c r="A221" t="s">
        <v>614</v>
      </c>
      <c r="B221" t="s">
        <v>615</v>
      </c>
      <c r="C221" t="str">
        <f>VLOOKUP(Table1[[#This Row],[sauce.recette]],Table2[#All],2,FALSE)</f>
        <v>UB basmati FR</v>
      </c>
      <c r="D221" t="s">
        <v>128</v>
      </c>
      <c r="E221">
        <v>146</v>
      </c>
      <c r="F221">
        <v>1037</v>
      </c>
      <c r="G221">
        <v>7102</v>
      </c>
      <c r="H221">
        <v>103</v>
      </c>
    </row>
    <row r="222" spans="1:8" x14ac:dyDescent="0.25">
      <c r="A222" t="s">
        <v>616</v>
      </c>
      <c r="B222" t="s">
        <v>617</v>
      </c>
      <c r="C222" t="str">
        <f>VLOOKUP(Table1[[#This Row],[sauce.recette]],Table2[#All],2,FALSE)</f>
        <v>UB méditerranien</v>
      </c>
      <c r="D222" t="s">
        <v>127</v>
      </c>
      <c r="E222">
        <v>87</v>
      </c>
      <c r="F222">
        <v>1078.952</v>
      </c>
      <c r="G222">
        <v>12401</v>
      </c>
      <c r="H222">
        <v>93</v>
      </c>
    </row>
    <row r="223" spans="1:8" x14ac:dyDescent="0.25">
      <c r="A223" t="s">
        <v>618</v>
      </c>
      <c r="B223" t="s">
        <v>619</v>
      </c>
      <c r="C223" t="str">
        <f>VLOOKUP(Table1[[#This Row],[sauce.recette]],Table2[#All],2,FALSE)</f>
        <v>EB tomate basilic</v>
      </c>
      <c r="D223" t="s">
        <v>187</v>
      </c>
      <c r="E223">
        <v>91</v>
      </c>
      <c r="F223" t="s">
        <v>620</v>
      </c>
      <c r="G223">
        <v>10510</v>
      </c>
      <c r="H223">
        <v>71</v>
      </c>
    </row>
    <row r="224" spans="1:8" x14ac:dyDescent="0.25">
      <c r="A224" t="s">
        <v>621</v>
      </c>
      <c r="B224" t="s">
        <v>622</v>
      </c>
      <c r="C224" t="str">
        <f>VLOOKUP(Table1[[#This Row],[sauce.recette]],Table2[#All],2,FALSE)</f>
        <v>EB nature</v>
      </c>
      <c r="D224" t="s">
        <v>192</v>
      </c>
      <c r="E224">
        <v>132</v>
      </c>
      <c r="F224">
        <v>1061</v>
      </c>
      <c r="G224">
        <v>8037.8787878787871</v>
      </c>
      <c r="H224">
        <v>86</v>
      </c>
    </row>
    <row r="225" spans="1:8" x14ac:dyDescent="0.25">
      <c r="A225" t="s">
        <v>623</v>
      </c>
      <c r="B225" t="s">
        <v>624</v>
      </c>
      <c r="C225" t="str">
        <f>VLOOKUP(Table1[[#This Row],[sauce.recette]],Table2[#All],2,FALSE)</f>
        <v>UB basmati FR</v>
      </c>
      <c r="D225" t="s">
        <v>128</v>
      </c>
      <c r="E225">
        <v>146</v>
      </c>
      <c r="F225">
        <v>1037</v>
      </c>
      <c r="G225">
        <v>7102</v>
      </c>
      <c r="H225">
        <v>103</v>
      </c>
    </row>
    <row r="226" spans="1:8" x14ac:dyDescent="0.25">
      <c r="A226" t="s">
        <v>625</v>
      </c>
      <c r="B226" t="s">
        <v>626</v>
      </c>
      <c r="C226" t="str">
        <f>VLOOKUP(Table1[[#This Row],[sauce.recette]],Table2[#All],2,FALSE)</f>
        <v>UB pilau</v>
      </c>
      <c r="D226" t="s">
        <v>197</v>
      </c>
      <c r="E226">
        <v>66</v>
      </c>
      <c r="F226">
        <v>926.36</v>
      </c>
      <c r="G226">
        <v>14035</v>
      </c>
      <c r="H226">
        <v>96</v>
      </c>
    </row>
    <row r="227" spans="1:8" x14ac:dyDescent="0.25">
      <c r="A227" t="s">
        <v>627</v>
      </c>
      <c r="B227" t="s">
        <v>628</v>
      </c>
      <c r="C227" t="e">
        <f>VLOOKUP(Table1[[#This Row],[sauce.recette]],Table2[#All],2,FALSE)</f>
        <v>#N/A</v>
      </c>
      <c r="D227" t="s">
        <v>628</v>
      </c>
      <c r="E227">
        <v>70</v>
      </c>
      <c r="F227">
        <v>981.79</v>
      </c>
      <c r="G227">
        <v>14014</v>
      </c>
      <c r="H227">
        <v>92</v>
      </c>
    </row>
    <row r="228" spans="1:8" x14ac:dyDescent="0.25">
      <c r="A228" t="s">
        <v>629</v>
      </c>
      <c r="B228" t="s">
        <v>630</v>
      </c>
      <c r="C228" t="str">
        <f>VLOOKUP(Table1[[#This Row],[sauce.recette]],Table2[#All],2,FALSE)</f>
        <v>UB tomate olive</v>
      </c>
      <c r="D228" t="s">
        <v>183</v>
      </c>
      <c r="E228">
        <v>95</v>
      </c>
      <c r="F228">
        <v>1048</v>
      </c>
      <c r="G228">
        <v>11026</v>
      </c>
      <c r="H228">
        <v>88</v>
      </c>
    </row>
    <row r="229" spans="1:8" x14ac:dyDescent="0.25">
      <c r="A229" t="s">
        <v>631</v>
      </c>
      <c r="B229" t="s">
        <v>632</v>
      </c>
      <c r="C229" t="str">
        <f>VLOOKUP(Table1[[#This Row],[sauce.recette]],Table2[#All],2,FALSE)</f>
        <v>UB paella</v>
      </c>
      <c r="D229" t="s">
        <v>174</v>
      </c>
      <c r="E229">
        <v>85</v>
      </c>
      <c r="F229">
        <v>960.02200000000005</v>
      </c>
      <c r="G229">
        <v>10000</v>
      </c>
      <c r="H229">
        <v>82</v>
      </c>
    </row>
    <row r="230" spans="1:8" x14ac:dyDescent="0.25">
      <c r="A230" t="s">
        <v>633</v>
      </c>
      <c r="B230" t="s">
        <v>634</v>
      </c>
      <c r="C230" t="str">
        <f>VLOOKUP(Table1[[#This Row],[sauce.recette]],Table2[#All],2,FALSE)</f>
        <v>EB nature</v>
      </c>
      <c r="D230" t="s">
        <v>192</v>
      </c>
      <c r="E230">
        <v>132</v>
      </c>
      <c r="F230">
        <v>1061</v>
      </c>
      <c r="G230">
        <v>8037.8787878787871</v>
      </c>
      <c r="H230">
        <v>86</v>
      </c>
    </row>
    <row r="231" spans="1:8" x14ac:dyDescent="0.25">
      <c r="A231" t="s">
        <v>635</v>
      </c>
      <c r="B231" t="s">
        <v>636</v>
      </c>
      <c r="C231" t="str">
        <f>VLOOKUP(Table1[[#This Row],[sauce.recette]],Table2[#All],2,FALSE)</f>
        <v>UB basmati FR</v>
      </c>
      <c r="D231" t="s">
        <v>128</v>
      </c>
      <c r="E231">
        <v>146</v>
      </c>
      <c r="F231">
        <v>1037</v>
      </c>
      <c r="G231">
        <v>7102</v>
      </c>
      <c r="H231">
        <v>103</v>
      </c>
    </row>
    <row r="232" spans="1:8" x14ac:dyDescent="0.25">
      <c r="A232" t="s">
        <v>637</v>
      </c>
      <c r="B232" t="s">
        <v>638</v>
      </c>
      <c r="C232" t="str">
        <f>VLOOKUP(Table1[[#This Row],[sauce.recette]],Table2[#All],2,FALSE)</f>
        <v>UB méditerranien</v>
      </c>
      <c r="D232" t="s">
        <v>127</v>
      </c>
      <c r="E232">
        <v>87</v>
      </c>
      <c r="F232">
        <v>1078.952</v>
      </c>
      <c r="G232">
        <v>12401</v>
      </c>
      <c r="H232">
        <v>93</v>
      </c>
    </row>
    <row r="233" spans="1:8" x14ac:dyDescent="0.25">
      <c r="A233" t="s">
        <v>639</v>
      </c>
      <c r="B233" t="s">
        <v>640</v>
      </c>
      <c r="C233" t="str">
        <f>VLOOKUP(Table1[[#This Row],[sauce.recette]],Table2[#All],2,FALSE)</f>
        <v>UB cantonais</v>
      </c>
      <c r="D233" t="s">
        <v>133</v>
      </c>
      <c r="E233">
        <v>86</v>
      </c>
      <c r="F233">
        <v>1011.34</v>
      </c>
      <c r="G233">
        <v>11759</v>
      </c>
      <c r="H233">
        <v>86</v>
      </c>
    </row>
    <row r="234" spans="1:8" x14ac:dyDescent="0.25">
      <c r="A234" t="s">
        <v>641</v>
      </c>
      <c r="B234" t="s">
        <v>642</v>
      </c>
      <c r="C234" t="str">
        <f>VLOOKUP(Table1[[#This Row],[sauce.recette]],Table2[#All],2,FALSE)</f>
        <v>UB paella</v>
      </c>
      <c r="D234" t="s">
        <v>174</v>
      </c>
      <c r="E234">
        <v>85</v>
      </c>
      <c r="F234">
        <v>960.02200000000005</v>
      </c>
      <c r="G234">
        <v>10000</v>
      </c>
      <c r="H234">
        <v>82</v>
      </c>
    </row>
    <row r="235" spans="1:8" x14ac:dyDescent="0.25">
      <c r="A235" t="s">
        <v>643</v>
      </c>
      <c r="B235" t="s">
        <v>644</v>
      </c>
      <c r="C235" t="str">
        <f>VLOOKUP(Table1[[#This Row],[sauce.recette]],Table2[#All],2,FALSE)</f>
        <v>UB italian herbe</v>
      </c>
      <c r="D235" t="s">
        <v>170</v>
      </c>
      <c r="E235">
        <v>95</v>
      </c>
      <c r="F235">
        <v>975.92600000000004</v>
      </c>
      <c r="G235">
        <v>10272.905263157896</v>
      </c>
      <c r="H235">
        <v>94</v>
      </c>
    </row>
    <row r="236" spans="1:8" x14ac:dyDescent="0.25">
      <c r="A236" t="s">
        <v>645</v>
      </c>
      <c r="B236" t="s">
        <v>646</v>
      </c>
      <c r="C236" t="e">
        <f>VLOOKUP(Table1[[#This Row],[sauce.recette]],Table2[#All],2,FALSE)</f>
        <v>#N/A</v>
      </c>
      <c r="D236" t="s">
        <v>647</v>
      </c>
    </row>
    <row r="237" spans="1:8" x14ac:dyDescent="0.25">
      <c r="A237" t="s">
        <v>648</v>
      </c>
      <c r="B237" t="s">
        <v>649</v>
      </c>
      <c r="C237" t="str">
        <f>VLOOKUP(Table1[[#This Row],[sauce.recette]],Table2[#All],2,FALSE)</f>
        <v>UB rissoto mushroom</v>
      </c>
      <c r="D237" t="s">
        <v>137</v>
      </c>
      <c r="E237">
        <v>87</v>
      </c>
      <c r="F237">
        <v>1068.4659999999999</v>
      </c>
      <c r="G237">
        <v>12281.218390804597</v>
      </c>
      <c r="H237">
        <v>100</v>
      </c>
    </row>
    <row r="238" spans="1:8" x14ac:dyDescent="0.25">
      <c r="A238" t="s">
        <v>650</v>
      </c>
      <c r="B238" t="s">
        <v>305</v>
      </c>
      <c r="C238" t="e">
        <f>VLOOKUP(Table1[[#This Row],[sauce.recette]],Table2[#All],2,FALSE)</f>
        <v>#N/A</v>
      </c>
      <c r="D238" t="s">
        <v>305</v>
      </c>
      <c r="E238">
        <v>95</v>
      </c>
      <c r="F238">
        <v>975.92600000000004</v>
      </c>
      <c r="G238">
        <v>10272.905263157896</v>
      </c>
      <c r="H238">
        <v>94</v>
      </c>
    </row>
    <row r="239" spans="1:8" x14ac:dyDescent="0.25">
      <c r="A239" t="s">
        <v>651</v>
      </c>
      <c r="B239" t="s">
        <v>652</v>
      </c>
      <c r="C239" t="e">
        <f>VLOOKUP(Table1[[#This Row],[sauce.recette]],Table2[#All],2,FALSE)</f>
        <v>#N/A</v>
      </c>
      <c r="D239" t="s">
        <v>652</v>
      </c>
      <c r="E239">
        <v>92</v>
      </c>
      <c r="F239">
        <v>928.2</v>
      </c>
      <c r="G239">
        <v>10089.130434782608</v>
      </c>
      <c r="H239">
        <v>90</v>
      </c>
    </row>
    <row r="240" spans="1:8" x14ac:dyDescent="0.25">
      <c r="A240" t="s">
        <v>653</v>
      </c>
      <c r="B240" t="s">
        <v>654</v>
      </c>
      <c r="C240" t="str">
        <f>VLOOKUP(Table1[[#This Row],[sauce.recette]],Table2[#All],2,FALSE)</f>
        <v>EB nature</v>
      </c>
      <c r="D240" t="s">
        <v>192</v>
      </c>
      <c r="E240">
        <v>132</v>
      </c>
      <c r="F240">
        <v>1061</v>
      </c>
      <c r="G240">
        <v>8037.8787878787871</v>
      </c>
      <c r="H240">
        <v>86</v>
      </c>
    </row>
    <row r="241" spans="1:8" x14ac:dyDescent="0.25">
      <c r="A241" t="s">
        <v>655</v>
      </c>
      <c r="B241" t="s">
        <v>656</v>
      </c>
      <c r="C241" t="str">
        <f>VLOOKUP(Table1[[#This Row],[sauce.recette]],Table2[#All],2,FALSE)</f>
        <v>UB pilau</v>
      </c>
      <c r="D241" t="s">
        <v>197</v>
      </c>
      <c r="E241">
        <v>66</v>
      </c>
      <c r="F241">
        <v>926.36</v>
      </c>
      <c r="G241">
        <v>14035</v>
      </c>
      <c r="H241">
        <v>96</v>
      </c>
    </row>
    <row r="242" spans="1:8" x14ac:dyDescent="0.25">
      <c r="A242" t="s">
        <v>657</v>
      </c>
      <c r="B242" t="s">
        <v>658</v>
      </c>
      <c r="C242" t="str">
        <f>VLOOKUP(Table1[[#This Row],[sauce.recette]],Table2[#All],2,FALSE)</f>
        <v>UB Lemon</v>
      </c>
      <c r="D242" t="s">
        <v>208</v>
      </c>
      <c r="E242">
        <v>55</v>
      </c>
      <c r="F242">
        <v>600.09799999999996</v>
      </c>
      <c r="G242">
        <v>10910.872727272726</v>
      </c>
      <c r="H242">
        <v>100</v>
      </c>
    </row>
    <row r="243" spans="1:8" x14ac:dyDescent="0.25">
      <c r="A243" t="s">
        <v>659</v>
      </c>
      <c r="B243" t="s">
        <v>660</v>
      </c>
      <c r="C243" t="str">
        <f>VLOOKUP(Table1[[#This Row],[sauce.recette]],Table2[#All],2,FALSE)</f>
        <v>UB veg pilau</v>
      </c>
      <c r="D243" t="s">
        <v>175</v>
      </c>
      <c r="E243">
        <v>83</v>
      </c>
      <c r="F243">
        <v>1007.18</v>
      </c>
      <c r="G243">
        <v>12135</v>
      </c>
      <c r="H243">
        <v>96</v>
      </c>
    </row>
    <row r="244" spans="1:8" x14ac:dyDescent="0.25">
      <c r="A244" t="s">
        <v>661</v>
      </c>
      <c r="B244" t="s">
        <v>662</v>
      </c>
      <c r="C244" t="e">
        <f>VLOOKUP(Table1[[#This Row],[sauce.recette]],Table2[#All],2,FALSE)</f>
        <v>#N/A</v>
      </c>
      <c r="D244" t="s">
        <v>662</v>
      </c>
      <c r="E244">
        <v>76.2</v>
      </c>
      <c r="F244">
        <v>1035</v>
      </c>
      <c r="G244">
        <v>13580</v>
      </c>
      <c r="H244">
        <v>54</v>
      </c>
    </row>
    <row r="245" spans="1:8" x14ac:dyDescent="0.25">
      <c r="A245" t="s">
        <v>663</v>
      </c>
      <c r="B245" t="s">
        <v>664</v>
      </c>
      <c r="C245" t="e">
        <f>VLOOKUP(Table1[[#This Row],[sauce.recette]],Table2[#All],2,FALSE)</f>
        <v>#N/A</v>
      </c>
      <c r="D245" t="s">
        <v>664</v>
      </c>
      <c r="E245">
        <v>45</v>
      </c>
      <c r="F245">
        <v>1078.952</v>
      </c>
      <c r="G245">
        <v>23976.711111111112</v>
      </c>
      <c r="H245">
        <v>49</v>
      </c>
    </row>
    <row r="246" spans="1:8" x14ac:dyDescent="0.25">
      <c r="A246" t="s">
        <v>665</v>
      </c>
      <c r="B246" t="s">
        <v>666</v>
      </c>
      <c r="C246" t="e">
        <f>VLOOKUP(Table1[[#This Row],[sauce.recette]],Table2[#All],2,FALSE)</f>
        <v>#N/A</v>
      </c>
      <c r="D246" t="s">
        <v>666</v>
      </c>
      <c r="E246">
        <v>32.5</v>
      </c>
      <c r="F246">
        <v>1059</v>
      </c>
      <c r="G246">
        <v>32584.615384615383</v>
      </c>
      <c r="H246">
        <v>47</v>
      </c>
    </row>
    <row r="247" spans="1:8" x14ac:dyDescent="0.25">
      <c r="A247" t="s">
        <v>667</v>
      </c>
      <c r="B247" t="s">
        <v>668</v>
      </c>
      <c r="C247" t="e">
        <f>VLOOKUP(Table1[[#This Row],[sauce.recette]],Table2[#All],2,FALSE)</f>
        <v>#N/A</v>
      </c>
      <c r="D247" t="s">
        <v>668</v>
      </c>
      <c r="E247">
        <v>38</v>
      </c>
      <c r="F247">
        <v>700</v>
      </c>
      <c r="G247">
        <v>18421.05263157895</v>
      </c>
      <c r="H247">
        <v>49</v>
      </c>
    </row>
    <row r="248" spans="1:8" x14ac:dyDescent="0.25">
      <c r="A248" t="s">
        <v>669</v>
      </c>
      <c r="B248" t="s">
        <v>670</v>
      </c>
      <c r="C248" t="e">
        <f>VLOOKUP(Table1[[#This Row],[sauce.recette]],Table2[#All],2,FALSE)</f>
        <v>#N/A</v>
      </c>
      <c r="D248" t="s">
        <v>671</v>
      </c>
      <c r="E248">
        <v>48</v>
      </c>
      <c r="F248">
        <v>700</v>
      </c>
      <c r="G248">
        <v>18862</v>
      </c>
      <c r="H248">
        <v>47</v>
      </c>
    </row>
    <row r="249" spans="1:8" x14ac:dyDescent="0.25">
      <c r="A249" t="s">
        <v>672</v>
      </c>
      <c r="B249" t="s">
        <v>673</v>
      </c>
      <c r="C249" t="e">
        <f>VLOOKUP(Table1[[#This Row],[sauce.recette]],Table2[#All],2,FALSE)</f>
        <v>#N/A</v>
      </c>
      <c r="D249" t="s">
        <v>673</v>
      </c>
      <c r="E249">
        <v>37</v>
      </c>
      <c r="F249">
        <v>698</v>
      </c>
      <c r="G249">
        <v>18850</v>
      </c>
      <c r="H249">
        <v>47</v>
      </c>
    </row>
    <row r="250" spans="1:8" x14ac:dyDescent="0.25">
      <c r="A250" t="s">
        <v>674</v>
      </c>
      <c r="B250" t="s">
        <v>305</v>
      </c>
      <c r="C250" t="e">
        <f>VLOOKUP(Table1[[#This Row],[sauce.recette]],Table2[#All],2,FALSE)</f>
        <v>#N/A</v>
      </c>
      <c r="D250" t="s">
        <v>305</v>
      </c>
      <c r="E250">
        <v>95</v>
      </c>
      <c r="F250">
        <v>975.92600000000004</v>
      </c>
      <c r="G250">
        <v>10272.905263157896</v>
      </c>
      <c r="H250">
        <v>94</v>
      </c>
    </row>
    <row r="251" spans="1:8" x14ac:dyDescent="0.25">
      <c r="A251" t="s">
        <v>675</v>
      </c>
      <c r="B251" t="s">
        <v>676</v>
      </c>
      <c r="C251" t="str">
        <f>VLOOKUP(Table1[[#This Row],[sauce.recette]],Table2[#All],2,FALSE)</f>
        <v>UB italian herbe</v>
      </c>
      <c r="D251" t="s">
        <v>170</v>
      </c>
      <c r="E251">
        <v>95</v>
      </c>
      <c r="F251">
        <v>975.92600000000004</v>
      </c>
      <c r="G251">
        <v>10272.905263157896</v>
      </c>
      <c r="H251">
        <v>94</v>
      </c>
    </row>
    <row r="252" spans="1:8" x14ac:dyDescent="0.25">
      <c r="A252" t="s">
        <v>677</v>
      </c>
      <c r="B252" t="s">
        <v>678</v>
      </c>
      <c r="C252" t="str">
        <f>VLOOKUP(Table1[[#This Row],[sauce.recette]],Table2[#All],2,FALSE)</f>
        <v>UB rissoto mushroom</v>
      </c>
      <c r="D252" t="s">
        <v>137</v>
      </c>
      <c r="E252">
        <v>87</v>
      </c>
      <c r="F252">
        <v>1068.4659999999999</v>
      </c>
      <c r="G252">
        <v>12281.218390804597</v>
      </c>
      <c r="H252">
        <v>100</v>
      </c>
    </row>
    <row r="253" spans="1:8" x14ac:dyDescent="0.25">
      <c r="A253" t="s">
        <v>679</v>
      </c>
      <c r="B253" t="s">
        <v>318</v>
      </c>
      <c r="C253" t="e">
        <f>VLOOKUP(Table1[[#This Row],[sauce.recette]],Table2[#All],2,FALSE)</f>
        <v>#N/A</v>
      </c>
      <c r="D253" t="s">
        <v>318</v>
      </c>
      <c r="E253">
        <v>95</v>
      </c>
      <c r="F253">
        <v>1048</v>
      </c>
      <c r="G253">
        <v>11026</v>
      </c>
      <c r="H253">
        <v>88</v>
      </c>
    </row>
    <row r="254" spans="1:8" x14ac:dyDescent="0.25">
      <c r="A254" t="s">
        <v>680</v>
      </c>
      <c r="B254" t="s">
        <v>329</v>
      </c>
      <c r="C254" t="e">
        <f>VLOOKUP(Table1[[#This Row],[sauce.recette]],Table2[#All],2,FALSE)</f>
        <v>#N/A</v>
      </c>
      <c r="D254" t="s">
        <v>329</v>
      </c>
      <c r="E254">
        <v>83</v>
      </c>
      <c r="F254">
        <v>1007.18</v>
      </c>
      <c r="G254">
        <v>12135</v>
      </c>
      <c r="H254">
        <v>96</v>
      </c>
    </row>
    <row r="255" spans="1:8" x14ac:dyDescent="0.25">
      <c r="A255" t="s">
        <v>681</v>
      </c>
      <c r="B255" t="s">
        <v>682</v>
      </c>
      <c r="C255" t="e">
        <f>VLOOKUP(Table1[[#This Row],[sauce.recette]],Table2[#All],2,FALSE)</f>
        <v>#N/A</v>
      </c>
      <c r="D255" t="s">
        <v>682</v>
      </c>
      <c r="E255">
        <v>73</v>
      </c>
      <c r="F255">
        <v>1017.59</v>
      </c>
      <c r="G255">
        <v>13939.589041095891</v>
      </c>
      <c r="H255">
        <v>90</v>
      </c>
    </row>
    <row r="256" spans="1:8" x14ac:dyDescent="0.25">
      <c r="A256" t="s">
        <v>683</v>
      </c>
      <c r="B256" t="s">
        <v>684</v>
      </c>
      <c r="C256" t="str">
        <f>VLOOKUP(Table1[[#This Row],[sauce.recette]],Table2[#All],2,FALSE)</f>
        <v>UB long grain &amp; Wild</v>
      </c>
      <c r="D256" t="s">
        <v>219</v>
      </c>
      <c r="E256">
        <v>148</v>
      </c>
      <c r="F256">
        <v>1085</v>
      </c>
      <c r="G256">
        <v>7331</v>
      </c>
      <c r="H256">
        <v>102</v>
      </c>
    </row>
    <row r="257" spans="1:8" x14ac:dyDescent="0.25">
      <c r="A257" t="s">
        <v>685</v>
      </c>
      <c r="B257" t="s">
        <v>503</v>
      </c>
      <c r="C257" t="e">
        <f>VLOOKUP(Table1[[#This Row],[sauce.recette]],Table2[#All],2,FALSE)</f>
        <v>#N/A</v>
      </c>
      <c r="D257" t="s">
        <v>504</v>
      </c>
      <c r="E257">
        <v>75</v>
      </c>
      <c r="F257">
        <v>1000.73</v>
      </c>
      <c r="G257">
        <v>13343.066666666668</v>
      </c>
      <c r="H257">
        <v>90</v>
      </c>
    </row>
    <row r="258" spans="1:8" x14ac:dyDescent="0.25">
      <c r="A258" t="s">
        <v>686</v>
      </c>
      <c r="B258" t="s">
        <v>687</v>
      </c>
      <c r="C258" t="str">
        <f>VLOOKUP(Table1[[#This Row],[sauce.recette]],Table2[#All],2,FALSE)</f>
        <v>UB mushroom</v>
      </c>
      <c r="D258" t="s">
        <v>162</v>
      </c>
      <c r="E258">
        <v>70</v>
      </c>
      <c r="F258">
        <v>981.79</v>
      </c>
      <c r="G258">
        <v>14014</v>
      </c>
      <c r="H258">
        <v>92</v>
      </c>
    </row>
    <row r="259" spans="1:8" x14ac:dyDescent="0.25">
      <c r="A259" t="s">
        <v>688</v>
      </c>
      <c r="B259" t="s">
        <v>689</v>
      </c>
      <c r="C259" t="str">
        <f>VLOOKUP(Table1[[#This Row],[sauce.recette]],Table2[#All],2,FALSE)</f>
        <v>UB basmati jasmin</v>
      </c>
      <c r="D259" t="s">
        <v>109</v>
      </c>
      <c r="E259">
        <v>131.5</v>
      </c>
      <c r="F259">
        <v>1040</v>
      </c>
      <c r="G259">
        <v>7908.7452471482893</v>
      </c>
      <c r="H259">
        <v>116</v>
      </c>
    </row>
    <row r="260" spans="1:8" x14ac:dyDescent="0.25">
      <c r="A260" t="s">
        <v>690</v>
      </c>
      <c r="B260" t="s">
        <v>691</v>
      </c>
      <c r="C260" t="e">
        <f>VLOOKUP(Table1[[#This Row],[sauce.recette]],Table2[#All],2,FALSE)</f>
        <v>#N/A</v>
      </c>
      <c r="D260" t="s">
        <v>691</v>
      </c>
      <c r="E260">
        <v>52</v>
      </c>
      <c r="F260">
        <v>1040</v>
      </c>
      <c r="G260">
        <v>20000</v>
      </c>
      <c r="H260">
        <v>90</v>
      </c>
    </row>
    <row r="261" spans="1:8" x14ac:dyDescent="0.25">
      <c r="A261" t="s">
        <v>692</v>
      </c>
      <c r="B261" t="s">
        <v>693</v>
      </c>
      <c r="C261" t="e">
        <f>VLOOKUP(Table1[[#This Row],[sauce.recette]],Table2[#All],2,FALSE)</f>
        <v>#N/A</v>
      </c>
      <c r="D261" t="s">
        <v>694</v>
      </c>
      <c r="E261">
        <v>99</v>
      </c>
      <c r="F261">
        <v>859.33</v>
      </c>
      <c r="G261">
        <v>8680.1010101010106</v>
      </c>
      <c r="H261">
        <v>90</v>
      </c>
    </row>
    <row r="262" spans="1:8" x14ac:dyDescent="0.25">
      <c r="A262" t="s">
        <v>695</v>
      </c>
      <c r="B262" t="s">
        <v>696</v>
      </c>
      <c r="C262" t="e">
        <f>VLOOKUP(Table1[[#This Row],[sauce.recette]],Table2[#All],2,FALSE)</f>
        <v>#N/A</v>
      </c>
      <c r="D262" t="s">
        <v>697</v>
      </c>
      <c r="E262">
        <v>99</v>
      </c>
      <c r="F262">
        <v>897.51</v>
      </c>
      <c r="G262">
        <v>9065.757575757576</v>
      </c>
      <c r="H262">
        <v>90</v>
      </c>
    </row>
    <row r="263" spans="1:8" x14ac:dyDescent="0.25">
      <c r="A263" t="s">
        <v>698</v>
      </c>
      <c r="B263" t="s">
        <v>699</v>
      </c>
      <c r="C263" t="e">
        <f>VLOOKUP(Table1[[#This Row],[sauce.recette]],Table2[#All],2,FALSE)</f>
        <v>#N/A</v>
      </c>
      <c r="D263" t="s">
        <v>700</v>
      </c>
      <c r="E263">
        <v>47</v>
      </c>
      <c r="F263">
        <v>1079</v>
      </c>
      <c r="G263">
        <v>22957.446808510638</v>
      </c>
      <c r="H263">
        <v>90</v>
      </c>
    </row>
    <row r="264" spans="1:8" x14ac:dyDescent="0.25">
      <c r="A264" t="s">
        <v>701</v>
      </c>
      <c r="B264" t="s">
        <v>702</v>
      </c>
      <c r="C264" t="e">
        <f>VLOOKUP(Table1[[#This Row],[sauce.recette]],Table2[#All],2,FALSE)</f>
        <v>#N/A</v>
      </c>
      <c r="D264" t="s">
        <v>703</v>
      </c>
      <c r="E264">
        <v>52</v>
      </c>
      <c r="F264">
        <v>963.28</v>
      </c>
      <c r="G264">
        <v>18524.615384615383</v>
      </c>
      <c r="H264">
        <v>90</v>
      </c>
    </row>
    <row r="265" spans="1:8" x14ac:dyDescent="0.25">
      <c r="A265" t="s">
        <v>704</v>
      </c>
      <c r="B265" t="s">
        <v>705</v>
      </c>
      <c r="C265" t="str">
        <f>VLOOKUP(Table1[[#This Row],[sauce.recette]],Table2[#All],2,FALSE)</f>
        <v>EB nature</v>
      </c>
      <c r="D265" t="s">
        <v>192</v>
      </c>
      <c r="E265">
        <v>132</v>
      </c>
      <c r="F265">
        <v>1061</v>
      </c>
      <c r="G265">
        <v>8037.8787878787871</v>
      </c>
      <c r="H265">
        <v>86</v>
      </c>
    </row>
    <row r="266" spans="1:8" x14ac:dyDescent="0.25">
      <c r="A266" t="s">
        <v>706</v>
      </c>
      <c r="B266" t="s">
        <v>707</v>
      </c>
      <c r="C266" t="str">
        <f>VLOOKUP(Table1[[#This Row],[sauce.recette]],Table2[#All],2,FALSE)</f>
        <v>EB tomate basilic</v>
      </c>
      <c r="D266" t="s">
        <v>187</v>
      </c>
      <c r="E266">
        <v>91</v>
      </c>
      <c r="F266" t="s">
        <v>708</v>
      </c>
      <c r="G266">
        <v>10510</v>
      </c>
      <c r="H266">
        <v>71</v>
      </c>
    </row>
    <row r="267" spans="1:8" x14ac:dyDescent="0.25">
      <c r="A267" t="s">
        <v>709</v>
      </c>
      <c r="B267" t="s">
        <v>710</v>
      </c>
      <c r="C267" t="str">
        <f>VLOOKUP(Table1[[#This Row],[sauce.recette]],Table2[#All],2,FALSE)</f>
        <v>UB méditerranien</v>
      </c>
      <c r="D267" t="s">
        <v>127</v>
      </c>
      <c r="E267">
        <v>87</v>
      </c>
      <c r="F267">
        <v>1078.952</v>
      </c>
      <c r="G267">
        <v>12401</v>
      </c>
      <c r="H267">
        <v>93</v>
      </c>
    </row>
    <row r="268" spans="1:8" x14ac:dyDescent="0.25">
      <c r="A268" t="s">
        <v>711</v>
      </c>
      <c r="B268" t="s">
        <v>712</v>
      </c>
      <c r="C268" t="str">
        <f>VLOOKUP(Table1[[#This Row],[sauce.recette]],Table2[#All],2,FALSE)</f>
        <v>UB chinois</v>
      </c>
      <c r="D268" t="s">
        <v>204</v>
      </c>
      <c r="E268">
        <v>61</v>
      </c>
      <c r="F268">
        <v>1020.198</v>
      </c>
      <c r="G268">
        <v>16724.557377049179</v>
      </c>
      <c r="H268">
        <v>96</v>
      </c>
    </row>
    <row r="269" spans="1:8" x14ac:dyDescent="0.25">
      <c r="A269" t="s">
        <v>713</v>
      </c>
      <c r="B269" t="s">
        <v>714</v>
      </c>
      <c r="C269" t="str">
        <f>VLOOKUP(Table1[[#This Row],[sauce.recette]],Table2[#All],2,FALSE)</f>
        <v>UB mexicain</v>
      </c>
      <c r="D269" t="s">
        <v>158</v>
      </c>
      <c r="E269">
        <v>78</v>
      </c>
      <c r="F269">
        <v>959</v>
      </c>
      <c r="G269">
        <v>12294</v>
      </c>
      <c r="H269">
        <v>93</v>
      </c>
    </row>
    <row r="270" spans="1:8" x14ac:dyDescent="0.25">
      <c r="A270" t="s">
        <v>715</v>
      </c>
      <c r="B270" t="s">
        <v>716</v>
      </c>
      <c r="C270" t="str">
        <f>VLOOKUP(Table1[[#This Row],[sauce.recette]],Table2[#All],2,FALSE)</f>
        <v>UB risi bisi</v>
      </c>
      <c r="D270" t="s">
        <v>166</v>
      </c>
      <c r="E270">
        <v>62</v>
      </c>
      <c r="F270">
        <v>1059</v>
      </c>
      <c r="G270">
        <v>17092</v>
      </c>
      <c r="H270">
        <v>90</v>
      </c>
    </row>
    <row r="271" spans="1:8" x14ac:dyDescent="0.25">
      <c r="A271" t="s">
        <v>717</v>
      </c>
      <c r="B271" t="s">
        <v>718</v>
      </c>
      <c r="C271" t="e">
        <f>VLOOKUP(Table1[[#This Row],[sauce.recette]],Table2[#All],2,FALSE)</f>
        <v>#N/A</v>
      </c>
      <c r="D271" t="s">
        <v>542</v>
      </c>
      <c r="E271">
        <v>134</v>
      </c>
      <c r="F271">
        <v>938</v>
      </c>
      <c r="G271">
        <v>7000</v>
      </c>
      <c r="H271">
        <v>115</v>
      </c>
    </row>
    <row r="272" spans="1:8" x14ac:dyDescent="0.25">
      <c r="A272" t="s">
        <v>719</v>
      </c>
      <c r="B272" t="s">
        <v>720</v>
      </c>
      <c r="C272" t="e">
        <f>VLOOKUP(Table1[[#This Row],[sauce.recette]],Table2[#All],2,FALSE)</f>
        <v>#N/A</v>
      </c>
      <c r="D272" t="s">
        <v>720</v>
      </c>
      <c r="E272">
        <v>95</v>
      </c>
      <c r="F272">
        <v>1054.9000000000001</v>
      </c>
      <c r="G272">
        <v>11104.210526315792</v>
      </c>
      <c r="H272">
        <v>93</v>
      </c>
    </row>
    <row r="273" spans="1:8" x14ac:dyDescent="0.25">
      <c r="A273" t="s">
        <v>721</v>
      </c>
      <c r="B273" t="s">
        <v>722</v>
      </c>
      <c r="C273" t="str">
        <f>VLOOKUP(Table1[[#This Row],[sauce.recette]],Table2[#All],2,FALSE)</f>
        <v>UB veg pilau</v>
      </c>
      <c r="D273" t="s">
        <v>175</v>
      </c>
      <c r="E273">
        <v>83</v>
      </c>
      <c r="F273">
        <v>1007.18</v>
      </c>
      <c r="G273">
        <v>12135</v>
      </c>
      <c r="H273">
        <v>96</v>
      </c>
    </row>
    <row r="274" spans="1:8" x14ac:dyDescent="0.25">
      <c r="A274" t="s">
        <v>723</v>
      </c>
      <c r="B274" t="s">
        <v>724</v>
      </c>
      <c r="C274" t="str">
        <f>VLOOKUP(Table1[[#This Row],[sauce.recette]],Table2[#All],2,FALSE)</f>
        <v>UB risi bisi</v>
      </c>
      <c r="D274" t="s">
        <v>166</v>
      </c>
      <c r="E274">
        <v>62</v>
      </c>
      <c r="F274">
        <v>1059</v>
      </c>
      <c r="G274">
        <v>17092</v>
      </c>
      <c r="H274">
        <v>90</v>
      </c>
    </row>
    <row r="275" spans="1:8" x14ac:dyDescent="0.25">
      <c r="A275" t="s">
        <v>725</v>
      </c>
      <c r="B275" t="s">
        <v>726</v>
      </c>
      <c r="C275" t="e">
        <f>VLOOKUP(Table1[[#This Row],[sauce.recette]],Table2[#All],2,FALSE)</f>
        <v>#N/A</v>
      </c>
      <c r="D275" t="s">
        <v>726</v>
      </c>
      <c r="E275">
        <v>156</v>
      </c>
      <c r="F275">
        <v>1000</v>
      </c>
      <c r="G275">
        <v>6410.2564102564102</v>
      </c>
      <c r="H275">
        <v>90</v>
      </c>
    </row>
    <row r="276" spans="1:8" x14ac:dyDescent="0.25">
      <c r="A276" t="s">
        <v>727</v>
      </c>
      <c r="B276" t="s">
        <v>728</v>
      </c>
      <c r="C276" t="e">
        <f>VLOOKUP(Table1[[#This Row],[sauce.recette]],Table2[#All],2,FALSE)</f>
        <v>#N/A</v>
      </c>
      <c r="D276" t="s">
        <v>729</v>
      </c>
      <c r="E276">
        <v>161</v>
      </c>
      <c r="F276">
        <v>1000</v>
      </c>
      <c r="G276">
        <v>6211.1801242236024</v>
      </c>
      <c r="H276">
        <v>90</v>
      </c>
    </row>
    <row r="277" spans="1:8" x14ac:dyDescent="0.25">
      <c r="A277" t="s">
        <v>730</v>
      </c>
      <c r="B277" t="s">
        <v>628</v>
      </c>
      <c r="C277" t="e">
        <f>VLOOKUP(Table1[[#This Row],[sauce.recette]],Table2[#All],2,FALSE)</f>
        <v>#N/A</v>
      </c>
      <c r="D277" t="s">
        <v>628</v>
      </c>
      <c r="E277">
        <v>70</v>
      </c>
      <c r="F277">
        <v>981.79</v>
      </c>
      <c r="G277">
        <v>14014</v>
      </c>
      <c r="H277">
        <v>92</v>
      </c>
    </row>
    <row r="278" spans="1:8" x14ac:dyDescent="0.25">
      <c r="A278" t="s">
        <v>731</v>
      </c>
      <c r="B278" t="s">
        <v>732</v>
      </c>
      <c r="C278" t="e">
        <f>VLOOKUP(Table1[[#This Row],[sauce.recette]],Table2[#All],2,FALSE)</f>
        <v>#N/A</v>
      </c>
      <c r="D278" t="s">
        <v>703</v>
      </c>
      <c r="E278">
        <v>52</v>
      </c>
      <c r="F278">
        <v>963.28</v>
      </c>
      <c r="G278">
        <v>18524.615384615383</v>
      </c>
      <c r="H278">
        <v>90</v>
      </c>
    </row>
    <row r="279" spans="1:8" x14ac:dyDescent="0.25">
      <c r="A279" t="s">
        <v>733</v>
      </c>
      <c r="B279" t="s">
        <v>734</v>
      </c>
      <c r="C279" t="e">
        <f>VLOOKUP(Table1[[#This Row],[sauce.recette]],Table2[#All],2,FALSE)</f>
        <v>#N/A</v>
      </c>
      <c r="D279" t="s">
        <v>703</v>
      </c>
      <c r="E279">
        <v>52</v>
      </c>
      <c r="F279">
        <v>963.28</v>
      </c>
      <c r="G279">
        <v>18524.615384615383</v>
      </c>
      <c r="H279">
        <v>90</v>
      </c>
    </row>
    <row r="280" spans="1:8" x14ac:dyDescent="0.25">
      <c r="A280" t="s">
        <v>735</v>
      </c>
      <c r="B280" t="s">
        <v>736</v>
      </c>
      <c r="C280" t="e">
        <f>VLOOKUP(Table1[[#This Row],[sauce.recette]],Table2[#All],2,FALSE)</f>
        <v>#N/A</v>
      </c>
      <c r="D280" t="s">
        <v>737</v>
      </c>
      <c r="E280">
        <v>95</v>
      </c>
      <c r="F280">
        <v>1066</v>
      </c>
      <c r="G280">
        <v>11221</v>
      </c>
      <c r="H280">
        <v>93</v>
      </c>
    </row>
    <row r="281" spans="1:8" x14ac:dyDescent="0.25">
      <c r="A281" t="s">
        <v>738</v>
      </c>
      <c r="B281" t="s">
        <v>305</v>
      </c>
      <c r="C281" t="e">
        <f>VLOOKUP(Table1[[#This Row],[sauce.recette]],Table2[#All],2,FALSE)</f>
        <v>#N/A</v>
      </c>
      <c r="D281" t="s">
        <v>305</v>
      </c>
      <c r="E281">
        <v>95</v>
      </c>
      <c r="F281">
        <v>975.92600000000004</v>
      </c>
      <c r="G281">
        <v>10272.905263157896</v>
      </c>
      <c r="H281">
        <v>94</v>
      </c>
    </row>
    <row r="282" spans="1:8" x14ac:dyDescent="0.25">
      <c r="A282" t="s">
        <v>739</v>
      </c>
      <c r="B282" t="s">
        <v>740</v>
      </c>
      <c r="C282" t="e">
        <f>VLOOKUP(Table1[[#This Row],[sauce.recette]],Table2[#All],2,FALSE)</f>
        <v>#N/A</v>
      </c>
      <c r="D282" t="s">
        <v>741</v>
      </c>
      <c r="E282">
        <v>99</v>
      </c>
      <c r="F282">
        <v>989.09</v>
      </c>
      <c r="G282">
        <v>9990.8080808080813</v>
      </c>
      <c r="H282">
        <v>66</v>
      </c>
    </row>
    <row r="283" spans="1:8" x14ac:dyDescent="0.25">
      <c r="A283" t="s">
        <v>742</v>
      </c>
      <c r="B283" t="s">
        <v>743</v>
      </c>
      <c r="C283" t="e">
        <f>VLOOKUP(Table1[[#This Row],[sauce.recette]],Table2[#All],2,FALSE)</f>
        <v>#N/A</v>
      </c>
      <c r="D283" t="s">
        <v>737</v>
      </c>
      <c r="E283">
        <v>95</v>
      </c>
      <c r="F283">
        <v>1054.9000000000001</v>
      </c>
      <c r="G283">
        <v>11104.210526315792</v>
      </c>
      <c r="H283">
        <v>93</v>
      </c>
    </row>
    <row r="284" spans="1:8" x14ac:dyDescent="0.25">
      <c r="A284" t="s">
        <v>744</v>
      </c>
      <c r="B284" t="s">
        <v>745</v>
      </c>
      <c r="C284" t="e">
        <f>VLOOKUP(Table1[[#This Row],[sauce.recette]],Table2[#All],2,FALSE)</f>
        <v>#N/A</v>
      </c>
      <c r="D284" t="s">
        <v>745</v>
      </c>
      <c r="E284">
        <v>98</v>
      </c>
      <c r="F284">
        <v>1028.8340000000001</v>
      </c>
      <c r="G284">
        <v>10498.306122448979</v>
      </c>
      <c r="H284">
        <v>86</v>
      </c>
    </row>
    <row r="285" spans="1:8" x14ac:dyDescent="0.25">
      <c r="A285" t="s">
        <v>746</v>
      </c>
      <c r="B285" t="s">
        <v>747</v>
      </c>
      <c r="C285" t="e">
        <f>VLOOKUP(Table1[[#This Row],[sauce.recette]],Table2[#All],2,FALSE)</f>
        <v>#N/A</v>
      </c>
      <c r="D285" t="s">
        <v>747</v>
      </c>
      <c r="E285">
        <v>72</v>
      </c>
      <c r="F285">
        <v>1030.32</v>
      </c>
      <c r="G285">
        <v>14309.999999999998</v>
      </c>
      <c r="H285">
        <v>90</v>
      </c>
    </row>
    <row r="286" spans="1:8" x14ac:dyDescent="0.25">
      <c r="A286" t="s">
        <v>748</v>
      </c>
      <c r="B286" t="s">
        <v>749</v>
      </c>
      <c r="C286" t="e">
        <f>VLOOKUP(Table1[[#This Row],[sauce.recette]],Table2[#All],2,FALSE)</f>
        <v>#N/A</v>
      </c>
      <c r="D286" t="s">
        <v>749</v>
      </c>
      <c r="E286">
        <v>70</v>
      </c>
      <c r="F286">
        <v>938.82</v>
      </c>
      <c r="G286">
        <v>13411.714285714286</v>
      </c>
      <c r="H286">
        <v>92</v>
      </c>
    </row>
    <row r="287" spans="1:8" x14ac:dyDescent="0.25">
      <c r="A287" t="s">
        <v>750</v>
      </c>
      <c r="B287" t="s">
        <v>751</v>
      </c>
      <c r="C287" t="str">
        <f>VLOOKUP(Table1[[#This Row],[sauce.recette]],Table2[#All],2,FALSE)</f>
        <v>UB cantonais</v>
      </c>
      <c r="D287" t="s">
        <v>133</v>
      </c>
      <c r="E287">
        <v>86</v>
      </c>
      <c r="F287">
        <v>1011.34</v>
      </c>
      <c r="G287">
        <v>11759</v>
      </c>
      <c r="H287">
        <v>86</v>
      </c>
    </row>
    <row r="288" spans="1:8" x14ac:dyDescent="0.25">
      <c r="A288" t="s">
        <v>752</v>
      </c>
      <c r="B288" t="s">
        <v>753</v>
      </c>
      <c r="C288" t="str">
        <f>VLOOKUP(Table1[[#This Row],[sauce.recette]],Table2[#All],2,FALSE)</f>
        <v>EB tomate basilic</v>
      </c>
      <c r="D288" t="s">
        <v>187</v>
      </c>
      <c r="E288">
        <v>91</v>
      </c>
      <c r="F288" t="s">
        <v>754</v>
      </c>
      <c r="G288">
        <v>10510</v>
      </c>
      <c r="H288">
        <v>71</v>
      </c>
    </row>
    <row r="289" spans="1:8" x14ac:dyDescent="0.25">
      <c r="A289" t="s">
        <v>755</v>
      </c>
      <c r="B289" t="s">
        <v>756</v>
      </c>
      <c r="C289" t="str">
        <f>VLOOKUP(Table1[[#This Row],[sauce.recette]],Table2[#All],2,FALSE)</f>
        <v>UB paella</v>
      </c>
      <c r="D289" t="s">
        <v>174</v>
      </c>
      <c r="E289">
        <v>96</v>
      </c>
      <c r="F289">
        <v>960.02200000000005</v>
      </c>
      <c r="G289">
        <v>10000</v>
      </c>
      <c r="H289">
        <v>82</v>
      </c>
    </row>
    <row r="290" spans="1:8" x14ac:dyDescent="0.25">
      <c r="A290" t="s">
        <v>757</v>
      </c>
      <c r="B290" t="s">
        <v>758</v>
      </c>
      <c r="C290" t="str">
        <f>VLOOKUP(Table1[[#This Row],[sauce.recette]],Table2[#All],2,FALSE)</f>
        <v>UB tomate olive</v>
      </c>
      <c r="D290" t="s">
        <v>183</v>
      </c>
      <c r="E290">
        <v>95</v>
      </c>
      <c r="F290">
        <v>1048</v>
      </c>
      <c r="G290">
        <v>11026</v>
      </c>
      <c r="H290">
        <v>88</v>
      </c>
    </row>
    <row r="291" spans="1:8" x14ac:dyDescent="0.25">
      <c r="A291" t="s">
        <v>759</v>
      </c>
      <c r="B291" t="s">
        <v>760</v>
      </c>
      <c r="C291" t="str">
        <f>VLOOKUP(Table1[[#This Row],[sauce.recette]],Table2[#All],2,FALSE)</f>
        <v>UB basmati FR</v>
      </c>
      <c r="D291" t="s">
        <v>128</v>
      </c>
      <c r="E291">
        <v>146</v>
      </c>
      <c r="F291">
        <v>1037</v>
      </c>
      <c r="G291">
        <v>7102</v>
      </c>
      <c r="H291">
        <v>103</v>
      </c>
    </row>
    <row r="292" spans="1:8" x14ac:dyDescent="0.25">
      <c r="A292" t="s">
        <v>761</v>
      </c>
      <c r="B292" t="s">
        <v>762</v>
      </c>
      <c r="C292" t="str">
        <f>VLOOKUP(Table1[[#This Row],[sauce.recette]],Table2[#All],2,FALSE)</f>
        <v>UB méditerranien</v>
      </c>
      <c r="D292" t="s">
        <v>127</v>
      </c>
      <c r="E292">
        <v>87</v>
      </c>
      <c r="F292">
        <v>1078.952</v>
      </c>
      <c r="G292">
        <v>12401</v>
      </c>
      <c r="H292">
        <v>93</v>
      </c>
    </row>
    <row r="293" spans="1:8" x14ac:dyDescent="0.25">
      <c r="A293" t="s">
        <v>763</v>
      </c>
      <c r="B293" t="s">
        <v>764</v>
      </c>
      <c r="C293" t="str">
        <f>VLOOKUP(Table1[[#This Row],[sauce.recette]],Table2[#All],2,FALSE)</f>
        <v>UB long grain</v>
      </c>
      <c r="D293" t="s">
        <v>118</v>
      </c>
      <c r="E293">
        <v>151</v>
      </c>
      <c r="F293">
        <v>1042</v>
      </c>
      <c r="G293">
        <v>6993</v>
      </c>
      <c r="H293">
        <v>100</v>
      </c>
    </row>
    <row r="294" spans="1:8" x14ac:dyDescent="0.25">
      <c r="A294" t="s">
        <v>765</v>
      </c>
      <c r="B294" t="s">
        <v>766</v>
      </c>
      <c r="C294" t="str">
        <f>VLOOKUP(Table1[[#This Row],[sauce.recette]],Table2[#All],2,FALSE)</f>
        <v>EB nature</v>
      </c>
      <c r="D294" t="s">
        <v>192</v>
      </c>
      <c r="E294">
        <v>132</v>
      </c>
      <c r="F294">
        <v>1061</v>
      </c>
      <c r="G294">
        <v>8037.8787878787871</v>
      </c>
      <c r="H294">
        <v>86</v>
      </c>
    </row>
    <row r="295" spans="1:8" x14ac:dyDescent="0.25">
      <c r="A295" t="s">
        <v>767</v>
      </c>
      <c r="B295" t="s">
        <v>768</v>
      </c>
      <c r="C295" t="str">
        <f>VLOOKUP(Table1[[#This Row],[sauce.recette]],Table2[#All],2,FALSE)</f>
        <v>UB Lemon</v>
      </c>
      <c r="D295" t="s">
        <v>208</v>
      </c>
      <c r="E295">
        <v>55</v>
      </c>
      <c r="F295">
        <v>600.09799999999996</v>
      </c>
      <c r="G295">
        <v>10910.872727272726</v>
      </c>
      <c r="H295">
        <v>100</v>
      </c>
    </row>
    <row r="296" spans="1:8" x14ac:dyDescent="0.25">
      <c r="A296" t="s">
        <v>769</v>
      </c>
      <c r="B296" t="s">
        <v>770</v>
      </c>
      <c r="C296" t="str">
        <f>VLOOKUP(Table1[[#This Row],[sauce.recette]],Table2[#All],2,FALSE)</f>
        <v>UB mushroom</v>
      </c>
      <c r="D296" t="s">
        <v>162</v>
      </c>
      <c r="E296">
        <v>70</v>
      </c>
      <c r="F296">
        <v>981.79</v>
      </c>
      <c r="G296">
        <v>14014</v>
      </c>
      <c r="H296">
        <v>92</v>
      </c>
    </row>
    <row r="297" spans="1:8" x14ac:dyDescent="0.25">
      <c r="A297" t="s">
        <v>771</v>
      </c>
      <c r="B297" t="s">
        <v>772</v>
      </c>
      <c r="C297" t="str">
        <f>VLOOKUP(Table1[[#This Row],[sauce.recette]],Table2[#All],2,FALSE)</f>
        <v>UB pilau</v>
      </c>
      <c r="D297" t="s">
        <v>197</v>
      </c>
      <c r="E297">
        <v>66</v>
      </c>
      <c r="F297">
        <v>926.36</v>
      </c>
      <c r="G297">
        <v>14035</v>
      </c>
      <c r="H297">
        <v>96</v>
      </c>
    </row>
    <row r="298" spans="1:8" x14ac:dyDescent="0.25">
      <c r="A298" t="s">
        <v>773</v>
      </c>
      <c r="B298" t="s">
        <v>774</v>
      </c>
      <c r="C298" t="e">
        <f>VLOOKUP(Table1[[#This Row],[sauce.recette]],Table2[#All],2,FALSE)</f>
        <v>#N/A</v>
      </c>
      <c r="D298" t="s">
        <v>499</v>
      </c>
      <c r="E298">
        <v>71</v>
      </c>
      <c r="F298">
        <v>996.4</v>
      </c>
      <c r="G298">
        <v>14033.802816901409</v>
      </c>
      <c r="H298">
        <v>90</v>
      </c>
    </row>
    <row r="299" spans="1:8" x14ac:dyDescent="0.25">
      <c r="A299" t="s">
        <v>775</v>
      </c>
      <c r="B299" t="s">
        <v>776</v>
      </c>
      <c r="C299" t="e">
        <f>VLOOKUP(Table1[[#This Row],[sauce.recette]],Table2[#All],2,FALSE)</f>
        <v>#N/A</v>
      </c>
      <c r="D299" t="s">
        <v>431</v>
      </c>
      <c r="E299">
        <v>74</v>
      </c>
      <c r="F299">
        <v>994.3</v>
      </c>
      <c r="G299">
        <v>13436.486486486485</v>
      </c>
      <c r="H299">
        <v>90</v>
      </c>
    </row>
    <row r="300" spans="1:8" x14ac:dyDescent="0.25">
      <c r="A300" t="s">
        <v>777</v>
      </c>
      <c r="B300" t="s">
        <v>778</v>
      </c>
      <c r="C300" t="str">
        <f>VLOOKUP(Table1[[#This Row],[sauce.recette]],Table2[#All],2,FALSE)</f>
        <v>UB basmati FR</v>
      </c>
      <c r="D300" t="s">
        <v>128</v>
      </c>
      <c r="E300">
        <v>146</v>
      </c>
      <c r="F300">
        <v>1037</v>
      </c>
      <c r="G300">
        <v>7102</v>
      </c>
      <c r="H300">
        <v>103</v>
      </c>
    </row>
    <row r="301" spans="1:8" x14ac:dyDescent="0.25">
      <c r="A301" t="s">
        <v>779</v>
      </c>
      <c r="B301" t="s">
        <v>780</v>
      </c>
      <c r="C301" t="str">
        <f>VLOOKUP(Table1[[#This Row],[sauce.recette]],Table2[#All],2,FALSE)</f>
        <v>UB cantonais</v>
      </c>
      <c r="D301" t="s">
        <v>133</v>
      </c>
      <c r="E301">
        <v>86</v>
      </c>
      <c r="F301">
        <v>1011.34</v>
      </c>
      <c r="G301">
        <v>11759</v>
      </c>
      <c r="H301">
        <v>86</v>
      </c>
    </row>
    <row r="302" spans="1:8" x14ac:dyDescent="0.25">
      <c r="A302" t="s">
        <v>781</v>
      </c>
      <c r="B302" t="s">
        <v>782</v>
      </c>
      <c r="C302" t="str">
        <f>VLOOKUP(Table1[[#This Row],[sauce.recette]],Table2[#All],2,FALSE)</f>
        <v>UB méditerranien</v>
      </c>
      <c r="D302" t="s">
        <v>127</v>
      </c>
      <c r="E302">
        <v>87</v>
      </c>
      <c r="F302">
        <v>1078.952</v>
      </c>
      <c r="G302">
        <v>12401</v>
      </c>
      <c r="H302">
        <v>93</v>
      </c>
    </row>
    <row r="303" spans="1:8" x14ac:dyDescent="0.25">
      <c r="A303" t="s">
        <v>783</v>
      </c>
      <c r="B303" t="s">
        <v>784</v>
      </c>
      <c r="C303" t="str">
        <f>VLOOKUP(Table1[[#This Row],[sauce.recette]],Table2[#All],2,FALSE)</f>
        <v>UB mushroom</v>
      </c>
      <c r="D303" t="s">
        <v>162</v>
      </c>
      <c r="E303">
        <v>70</v>
      </c>
      <c r="F303">
        <v>981.79</v>
      </c>
      <c r="G303">
        <v>14014</v>
      </c>
      <c r="H303">
        <v>92</v>
      </c>
    </row>
    <row r="304" spans="1:8" x14ac:dyDescent="0.25">
      <c r="A304" t="s">
        <v>785</v>
      </c>
      <c r="B304" t="s">
        <v>318</v>
      </c>
      <c r="C304" t="e">
        <f>VLOOKUP(Table1[[#This Row],[sauce.recette]],Table2[#All],2,FALSE)</f>
        <v>#N/A</v>
      </c>
      <c r="D304" t="s">
        <v>318</v>
      </c>
      <c r="E304">
        <v>95</v>
      </c>
      <c r="F304">
        <v>1048</v>
      </c>
      <c r="G304">
        <v>11026</v>
      </c>
      <c r="H304">
        <v>88</v>
      </c>
    </row>
    <row r="305" spans="1:8" x14ac:dyDescent="0.25">
      <c r="A305" t="s">
        <v>786</v>
      </c>
      <c r="B305" t="s">
        <v>749</v>
      </c>
      <c r="C305" t="e">
        <f>VLOOKUP(Table1[[#This Row],[sauce.recette]],Table2[#All],2,FALSE)</f>
        <v>#N/A</v>
      </c>
      <c r="D305" t="s">
        <v>749</v>
      </c>
      <c r="E305">
        <v>70</v>
      </c>
      <c r="F305">
        <v>938.82</v>
      </c>
      <c r="G305">
        <v>13411.714285714286</v>
      </c>
      <c r="H305">
        <v>92</v>
      </c>
    </row>
    <row r="306" spans="1:8" x14ac:dyDescent="0.25">
      <c r="A306" t="s">
        <v>787</v>
      </c>
      <c r="B306" t="s">
        <v>788</v>
      </c>
      <c r="C306" t="e">
        <f>VLOOKUP(Table1[[#This Row],[sauce.recette]],Table2[#All],2,FALSE)</f>
        <v>#N/A</v>
      </c>
      <c r="D306" t="s">
        <v>788</v>
      </c>
      <c r="E306">
        <v>86</v>
      </c>
      <c r="F306">
        <v>915.28899999999999</v>
      </c>
      <c r="G306">
        <v>10642.89534883721</v>
      </c>
      <c r="H306">
        <v>91</v>
      </c>
    </row>
    <row r="307" spans="1:8" x14ac:dyDescent="0.25">
      <c r="A307" t="s">
        <v>789</v>
      </c>
      <c r="B307" t="s">
        <v>790</v>
      </c>
      <c r="C307" t="str">
        <f>VLOOKUP(Table1[[#This Row],[sauce.recette]],Table2[#All],2,FALSE)</f>
        <v>UB tomate olive</v>
      </c>
      <c r="D307" t="s">
        <v>183</v>
      </c>
      <c r="E307">
        <v>95</v>
      </c>
      <c r="F307">
        <v>1048</v>
      </c>
      <c r="G307">
        <v>11026</v>
      </c>
      <c r="H307">
        <v>88</v>
      </c>
    </row>
    <row r="308" spans="1:8" x14ac:dyDescent="0.25">
      <c r="A308" t="s">
        <v>791</v>
      </c>
      <c r="B308" t="s">
        <v>792</v>
      </c>
      <c r="C308" t="str">
        <f>VLOOKUP(Table1[[#This Row],[sauce.recette]],Table2[#All],2,FALSE)</f>
        <v>UB paella</v>
      </c>
      <c r="D308" t="s">
        <v>174</v>
      </c>
      <c r="E308">
        <v>96</v>
      </c>
      <c r="F308">
        <v>960.02200000000005</v>
      </c>
      <c r="G308">
        <v>10000</v>
      </c>
      <c r="H308">
        <v>82</v>
      </c>
    </row>
    <row r="309" spans="1:8" x14ac:dyDescent="0.25">
      <c r="A309" t="s">
        <v>793</v>
      </c>
      <c r="B309" t="s">
        <v>794</v>
      </c>
      <c r="C309" t="str">
        <f>VLOOKUP(Table1[[#This Row],[sauce.recette]],Table2[#All],2,FALSE)</f>
        <v>UB italian herbe</v>
      </c>
      <c r="D309" t="s">
        <v>170</v>
      </c>
      <c r="E309">
        <v>95</v>
      </c>
      <c r="F309">
        <v>975.92600000000004</v>
      </c>
      <c r="G309">
        <v>10272.905263157896</v>
      </c>
      <c r="H309">
        <v>94</v>
      </c>
    </row>
    <row r="310" spans="1:8" x14ac:dyDescent="0.25">
      <c r="A310" t="s">
        <v>795</v>
      </c>
      <c r="B310" t="s">
        <v>796</v>
      </c>
      <c r="C310" t="str">
        <f>VLOOKUP(Table1[[#This Row],[sauce.recette]],Table2[#All],2,FALSE)</f>
        <v>UB rissoto mushroom</v>
      </c>
      <c r="D310" t="s">
        <v>137</v>
      </c>
      <c r="E310">
        <v>95</v>
      </c>
      <c r="F310">
        <v>975.92600000000004</v>
      </c>
      <c r="G310">
        <v>10272.905263157896</v>
      </c>
      <c r="H310">
        <v>94</v>
      </c>
    </row>
    <row r="311" spans="1:8" x14ac:dyDescent="0.25">
      <c r="A311" t="s">
        <v>797</v>
      </c>
      <c r="B311" t="s">
        <v>720</v>
      </c>
      <c r="C311" t="e">
        <f>VLOOKUP(Table1[[#This Row],[sauce.recette]],Table2[#All],2,FALSE)</f>
        <v>#N/A</v>
      </c>
      <c r="D311" t="s">
        <v>720</v>
      </c>
      <c r="E311">
        <v>95</v>
      </c>
      <c r="F311">
        <v>1054.9000000000001</v>
      </c>
      <c r="G311">
        <v>11104.210526315792</v>
      </c>
      <c r="H311">
        <v>93</v>
      </c>
    </row>
    <row r="312" spans="1:8" x14ac:dyDescent="0.25">
      <c r="A312" t="s">
        <v>798</v>
      </c>
      <c r="B312" t="s">
        <v>749</v>
      </c>
      <c r="C312" t="e">
        <f>VLOOKUP(Table1[[#This Row],[sauce.recette]],Table2[#All],2,FALSE)</f>
        <v>#N/A</v>
      </c>
      <c r="D312" t="s">
        <v>749</v>
      </c>
      <c r="E312">
        <v>70</v>
      </c>
      <c r="F312">
        <v>938.82</v>
      </c>
      <c r="G312">
        <v>13411.714285714286</v>
      </c>
      <c r="H312">
        <v>92</v>
      </c>
    </row>
    <row r="313" spans="1:8" x14ac:dyDescent="0.25">
      <c r="A313" t="s">
        <v>799</v>
      </c>
      <c r="B313" t="s">
        <v>800</v>
      </c>
      <c r="C313" t="str">
        <f>VLOOKUP(Table1[[#This Row],[sauce.recette]],Table2[#All],2,FALSE)</f>
        <v>UB tomate olive</v>
      </c>
      <c r="D313" t="s">
        <v>183</v>
      </c>
      <c r="E313">
        <v>95</v>
      </c>
      <c r="F313">
        <v>1048</v>
      </c>
      <c r="G313">
        <v>11026</v>
      </c>
      <c r="H313">
        <v>88</v>
      </c>
    </row>
    <row r="314" spans="1:8" x14ac:dyDescent="0.25">
      <c r="A314" t="s">
        <v>801</v>
      </c>
      <c r="B314" t="s">
        <v>788</v>
      </c>
      <c r="C314" t="e">
        <f>VLOOKUP(Table1[[#This Row],[sauce.recette]],Table2[#All],2,FALSE)</f>
        <v>#N/A</v>
      </c>
      <c r="D314" t="s">
        <v>788</v>
      </c>
      <c r="E314">
        <v>86</v>
      </c>
      <c r="F314">
        <v>915.28899999999999</v>
      </c>
      <c r="G314">
        <v>10642.89534883721</v>
      </c>
      <c r="H314">
        <v>91</v>
      </c>
    </row>
    <row r="315" spans="1:8" x14ac:dyDescent="0.25">
      <c r="A315" t="s">
        <v>802</v>
      </c>
      <c r="B315" t="s">
        <v>803</v>
      </c>
      <c r="C315" t="str">
        <f>VLOOKUP(Table1[[#This Row],[sauce.recette]],Table2[#All],2,FALSE)</f>
        <v>UB basmati jasmin</v>
      </c>
      <c r="D315" t="s">
        <v>109</v>
      </c>
      <c r="E315">
        <v>131.5</v>
      </c>
      <c r="F315">
        <v>1040</v>
      </c>
      <c r="G315">
        <v>7908.7452471482893</v>
      </c>
      <c r="H315">
        <v>116</v>
      </c>
    </row>
    <row r="316" spans="1:8" x14ac:dyDescent="0.25">
      <c r="A316" t="s">
        <v>804</v>
      </c>
      <c r="B316" t="s">
        <v>805</v>
      </c>
      <c r="C316" t="str">
        <f>VLOOKUP(Table1[[#This Row],[sauce.recette]],Table2[#All],2,FALSE)</f>
        <v>UB chinois</v>
      </c>
      <c r="D316" t="s">
        <v>204</v>
      </c>
      <c r="E316">
        <v>61</v>
      </c>
      <c r="F316">
        <v>1020.198</v>
      </c>
      <c r="G316">
        <v>16724.557377049179</v>
      </c>
      <c r="H316">
        <v>96</v>
      </c>
    </row>
    <row r="317" spans="1:8" x14ac:dyDescent="0.25">
      <c r="A317" t="s">
        <v>806</v>
      </c>
      <c r="B317" t="s">
        <v>745</v>
      </c>
      <c r="C317" t="e">
        <f>VLOOKUP(Table1[[#This Row],[sauce.recette]],Table2[#All],2,FALSE)</f>
        <v>#N/A</v>
      </c>
      <c r="D317" t="s">
        <v>745</v>
      </c>
      <c r="E317">
        <v>98</v>
      </c>
      <c r="F317">
        <v>1028.8340000000001</v>
      </c>
      <c r="G317">
        <v>10498.306122448979</v>
      </c>
      <c r="H317">
        <v>86</v>
      </c>
    </row>
    <row r="318" spans="1:8" x14ac:dyDescent="0.25">
      <c r="A318" t="s">
        <v>807</v>
      </c>
      <c r="B318" t="s">
        <v>808</v>
      </c>
      <c r="C318" t="e">
        <f>VLOOKUP(Table1[[#This Row],[sauce.recette]],Table2[#All],2,FALSE)</f>
        <v>#N/A</v>
      </c>
      <c r="D318" t="s">
        <v>741</v>
      </c>
      <c r="E318">
        <v>99</v>
      </c>
      <c r="F318">
        <v>989.09</v>
      </c>
      <c r="G318">
        <v>9990.8080808080813</v>
      </c>
      <c r="H318">
        <v>66</v>
      </c>
    </row>
    <row r="319" spans="1:8" x14ac:dyDescent="0.25">
      <c r="A319" t="s">
        <v>809</v>
      </c>
      <c r="B319" t="s">
        <v>810</v>
      </c>
      <c r="C319" t="e">
        <f>VLOOKUP(Table1[[#This Row],[sauce.recette]],Table2[#All],2,FALSE)</f>
        <v>#N/A</v>
      </c>
      <c r="D319" t="s">
        <v>810</v>
      </c>
      <c r="E319">
        <v>134</v>
      </c>
      <c r="F319">
        <v>1100</v>
      </c>
      <c r="G319">
        <v>8208.9552238805973</v>
      </c>
      <c r="H319">
        <v>115</v>
      </c>
    </row>
    <row r="320" spans="1:8" x14ac:dyDescent="0.25">
      <c r="A320" t="s">
        <v>811</v>
      </c>
      <c r="B320" t="s">
        <v>812</v>
      </c>
      <c r="C320" t="e">
        <f>VLOOKUP(Table1[[#This Row],[sauce.recette]],Table2[#All],2,FALSE)</f>
        <v>#N/A</v>
      </c>
      <c r="D320" t="s">
        <v>813</v>
      </c>
      <c r="E320">
        <v>63</v>
      </c>
      <c r="F320">
        <v>1011</v>
      </c>
      <c r="G320">
        <v>16047.619047619048</v>
      </c>
      <c r="H320">
        <v>101</v>
      </c>
    </row>
    <row r="321" spans="1:8" x14ac:dyDescent="0.25">
      <c r="A321" t="s">
        <v>814</v>
      </c>
      <c r="B321" t="s">
        <v>815</v>
      </c>
      <c r="C321" t="e">
        <f>VLOOKUP(Table1[[#This Row],[sauce.recette]],Table2[#All],2,FALSE)</f>
        <v>#N/A</v>
      </c>
      <c r="D321" t="s">
        <v>815</v>
      </c>
      <c r="E321">
        <v>70</v>
      </c>
      <c r="F321">
        <v>1049.8800000000001</v>
      </c>
      <c r="G321">
        <v>14998.285714285716</v>
      </c>
      <c r="H321">
        <v>102</v>
      </c>
    </row>
    <row r="322" spans="1:8" x14ac:dyDescent="0.25">
      <c r="A322" t="s">
        <v>816</v>
      </c>
      <c r="B322" t="s">
        <v>745</v>
      </c>
      <c r="C322" t="e">
        <f>VLOOKUP(Table1[[#This Row],[sauce.recette]],Table2[#All],2,FALSE)</f>
        <v>#N/A</v>
      </c>
      <c r="D322" t="s">
        <v>745</v>
      </c>
      <c r="E322">
        <v>98</v>
      </c>
      <c r="F322">
        <v>1028.8340000000001</v>
      </c>
      <c r="G322">
        <v>10498.306122448979</v>
      </c>
      <c r="H322">
        <v>86</v>
      </c>
    </row>
    <row r="323" spans="1:8" x14ac:dyDescent="0.25">
      <c r="A323" t="s">
        <v>817</v>
      </c>
      <c r="B323" t="s">
        <v>818</v>
      </c>
      <c r="C323" t="str">
        <f>VLOOKUP(Table1[[#This Row],[sauce.recette]],Table2[#All],2,FALSE)</f>
        <v>UB veg pilau</v>
      </c>
      <c r="D323" t="s">
        <v>175</v>
      </c>
      <c r="E323">
        <v>83</v>
      </c>
      <c r="F323">
        <v>1007.18</v>
      </c>
      <c r="G323">
        <v>12135</v>
      </c>
      <c r="H323">
        <v>96</v>
      </c>
    </row>
    <row r="324" spans="1:8" x14ac:dyDescent="0.25">
      <c r="A324" t="s">
        <v>819</v>
      </c>
      <c r="B324" t="s">
        <v>747</v>
      </c>
      <c r="C324" t="e">
        <f>VLOOKUP(Table1[[#This Row],[sauce.recette]],Table2[#All],2,FALSE)</f>
        <v>#N/A</v>
      </c>
      <c r="D324" t="s">
        <v>747</v>
      </c>
      <c r="E324">
        <v>72</v>
      </c>
      <c r="F324">
        <v>1030.32</v>
      </c>
      <c r="G324">
        <v>14309.999999999998</v>
      </c>
      <c r="H324">
        <v>90</v>
      </c>
    </row>
    <row r="325" spans="1:8" x14ac:dyDescent="0.25">
      <c r="A325" t="s">
        <v>820</v>
      </c>
      <c r="B325" t="s">
        <v>821</v>
      </c>
      <c r="C325" t="str">
        <f>VLOOKUP(Table1[[#This Row],[sauce.recette]],Table2[#All],2,FALSE)</f>
        <v>UB italian herbe</v>
      </c>
      <c r="D325" t="s">
        <v>170</v>
      </c>
      <c r="E325">
        <v>95</v>
      </c>
      <c r="F325">
        <v>975.92600000000004</v>
      </c>
      <c r="G325">
        <v>10272.905263157896</v>
      </c>
      <c r="H325">
        <v>94</v>
      </c>
    </row>
    <row r="326" spans="1:8" x14ac:dyDescent="0.25">
      <c r="A326" t="s">
        <v>822</v>
      </c>
      <c r="B326" t="s">
        <v>823</v>
      </c>
      <c r="C326" t="str">
        <f>VLOOKUP(Table1[[#This Row],[sauce.recette]],Table2[#All],2,FALSE)</f>
        <v>UB rissoto mushroom</v>
      </c>
      <c r="D326" t="s">
        <v>137</v>
      </c>
      <c r="E326">
        <v>87</v>
      </c>
      <c r="F326">
        <v>1068.4659999999999</v>
      </c>
      <c r="G326">
        <v>12281.218390804597</v>
      </c>
      <c r="H326">
        <v>100</v>
      </c>
    </row>
    <row r="327" spans="1:8" x14ac:dyDescent="0.25">
      <c r="A327" t="s">
        <v>824</v>
      </c>
      <c r="B327" t="s">
        <v>720</v>
      </c>
      <c r="C327" t="e">
        <f>VLOOKUP(Table1[[#This Row],[sauce.recette]],Table2[#All],2,FALSE)</f>
        <v>#N/A</v>
      </c>
      <c r="D327" t="s">
        <v>720</v>
      </c>
      <c r="E327">
        <v>95</v>
      </c>
      <c r="F327">
        <v>1054.9000000000001</v>
      </c>
      <c r="G327">
        <v>11104.210526315792</v>
      </c>
      <c r="H327">
        <v>93</v>
      </c>
    </row>
    <row r="328" spans="1:8" x14ac:dyDescent="0.25">
      <c r="A328" t="s">
        <v>825</v>
      </c>
      <c r="B328" t="s">
        <v>682</v>
      </c>
      <c r="C328" t="e">
        <f>VLOOKUP(Table1[[#This Row],[sauce.recette]],Table2[#All],2,FALSE)</f>
        <v>#N/A</v>
      </c>
      <c r="D328" t="s">
        <v>682</v>
      </c>
      <c r="E328">
        <v>73</v>
      </c>
      <c r="F328">
        <v>1017.59</v>
      </c>
      <c r="G328">
        <v>13939.589041095891</v>
      </c>
      <c r="H328">
        <v>90</v>
      </c>
    </row>
    <row r="329" spans="1:8" x14ac:dyDescent="0.25">
      <c r="A329" t="s">
        <v>826</v>
      </c>
      <c r="B329" t="s">
        <v>345</v>
      </c>
      <c r="C329" t="str">
        <f>VLOOKUP(Table1[[#This Row],[sauce.recette]],Table2[#All],2,FALSE)</f>
        <v>UB veg pilau</v>
      </c>
      <c r="D329" t="s">
        <v>175</v>
      </c>
      <c r="E329">
        <v>83</v>
      </c>
      <c r="F329">
        <v>1007.18</v>
      </c>
      <c r="G329">
        <v>12135</v>
      </c>
      <c r="H329">
        <v>96</v>
      </c>
    </row>
    <row r="330" spans="1:8" x14ac:dyDescent="0.25">
      <c r="A330" t="s">
        <v>827</v>
      </c>
      <c r="B330" t="s">
        <v>828</v>
      </c>
      <c r="C330" t="str">
        <f>VLOOKUP(Table1[[#This Row],[sauce.recette]],Table2[#All],2,FALSE)</f>
        <v>UB tex mex</v>
      </c>
      <c r="D330" t="s">
        <v>150</v>
      </c>
      <c r="E330">
        <v>99</v>
      </c>
      <c r="F330">
        <v>1024.49</v>
      </c>
      <c r="G330">
        <v>10409</v>
      </c>
      <c r="H330">
        <v>80</v>
      </c>
    </row>
    <row r="331" spans="1:8" x14ac:dyDescent="0.25">
      <c r="A331" t="s">
        <v>829</v>
      </c>
      <c r="B331" t="s">
        <v>830</v>
      </c>
      <c r="C331" t="str">
        <f>VLOOKUP(Table1[[#This Row],[sauce.recette]],Table2[#All],2,FALSE)</f>
        <v>UB djuvec</v>
      </c>
      <c r="D331" t="s">
        <v>142</v>
      </c>
      <c r="E331">
        <v>91</v>
      </c>
      <c r="F331">
        <v>1012.7380000000001</v>
      </c>
      <c r="G331">
        <v>11120</v>
      </c>
      <c r="H331">
        <v>86</v>
      </c>
    </row>
    <row r="332" spans="1:8" x14ac:dyDescent="0.25">
      <c r="A332" t="s">
        <v>831</v>
      </c>
      <c r="B332" t="s">
        <v>832</v>
      </c>
      <c r="C332" t="e">
        <f>VLOOKUP(Table1[[#This Row],[sauce.recette]],Table2[#All],2,FALSE)</f>
        <v>#N/A</v>
      </c>
      <c r="D332" t="s">
        <v>832</v>
      </c>
      <c r="E332">
        <v>86</v>
      </c>
      <c r="F332">
        <v>1016.766</v>
      </c>
      <c r="G332">
        <v>11822.860465116279</v>
      </c>
      <c r="H332">
        <v>86</v>
      </c>
    </row>
    <row r="333" spans="1:8" x14ac:dyDescent="0.25">
      <c r="A333" t="s">
        <v>833</v>
      </c>
      <c r="B333" t="s">
        <v>834</v>
      </c>
      <c r="C333" t="e">
        <f>VLOOKUP(Table1[[#This Row],[sauce.recette]],Table2[#All],2,FALSE)</f>
        <v>#N/A</v>
      </c>
      <c r="D333" t="s">
        <v>737</v>
      </c>
      <c r="E333">
        <v>95</v>
      </c>
      <c r="F333">
        <v>1066</v>
      </c>
      <c r="G333">
        <v>11221</v>
      </c>
      <c r="H333">
        <v>93</v>
      </c>
    </row>
    <row r="334" spans="1:8" x14ac:dyDescent="0.25">
      <c r="A334" t="s">
        <v>835</v>
      </c>
      <c r="B334" t="s">
        <v>810</v>
      </c>
      <c r="C334" t="e">
        <f>VLOOKUP(Table1[[#This Row],[sauce.recette]],Table2[#All],2,FALSE)</f>
        <v>#N/A</v>
      </c>
      <c r="D334" t="s">
        <v>810</v>
      </c>
      <c r="E334">
        <v>134</v>
      </c>
      <c r="F334">
        <v>1100</v>
      </c>
      <c r="G334">
        <v>8208.9552238805973</v>
      </c>
      <c r="H334">
        <v>118</v>
      </c>
    </row>
    <row r="335" spans="1:8" x14ac:dyDescent="0.25">
      <c r="A335" t="s">
        <v>836</v>
      </c>
      <c r="B335" t="s">
        <v>812</v>
      </c>
      <c r="C335" t="e">
        <f>VLOOKUP(Table1[[#This Row],[sauce.recette]],Table2[#All],2,FALSE)</f>
        <v>#N/A</v>
      </c>
      <c r="D335" t="s">
        <v>813</v>
      </c>
      <c r="E335">
        <v>63</v>
      </c>
      <c r="F335">
        <v>1011</v>
      </c>
      <c r="G335">
        <v>16047.619047619048</v>
      </c>
      <c r="H335">
        <v>101</v>
      </c>
    </row>
    <row r="336" spans="1:8" x14ac:dyDescent="0.25">
      <c r="A336" t="s">
        <v>837</v>
      </c>
      <c r="B336" t="s">
        <v>815</v>
      </c>
      <c r="C336" t="e">
        <f>VLOOKUP(Table1[[#This Row],[sauce.recette]],Table2[#All],2,FALSE)</f>
        <v>#N/A</v>
      </c>
      <c r="D336" t="s">
        <v>815</v>
      </c>
      <c r="E336">
        <v>70</v>
      </c>
      <c r="F336">
        <v>1049.8800000000001</v>
      </c>
      <c r="G336">
        <v>14998.285714285716</v>
      </c>
      <c r="H336">
        <v>102</v>
      </c>
    </row>
    <row r="337" spans="1:8" x14ac:dyDescent="0.25">
      <c r="A337" t="s">
        <v>838</v>
      </c>
      <c r="B337" t="s">
        <v>839</v>
      </c>
      <c r="C337" t="str">
        <f>VLOOKUP(Table1[[#This Row],[sauce.recette]],Table2[#All],2,FALSE)</f>
        <v>UB tex mex</v>
      </c>
      <c r="D337" t="s">
        <v>150</v>
      </c>
      <c r="E337">
        <v>99</v>
      </c>
      <c r="F337">
        <v>1024.49</v>
      </c>
      <c r="G337">
        <v>10409</v>
      </c>
      <c r="H337">
        <v>80</v>
      </c>
    </row>
    <row r="338" spans="1:8" x14ac:dyDescent="0.25">
      <c r="A338" t="s">
        <v>840</v>
      </c>
      <c r="B338" t="s">
        <v>810</v>
      </c>
      <c r="C338" t="e">
        <f>VLOOKUP(Table1[[#This Row],[sauce.recette]],Table2[#All],2,FALSE)</f>
        <v>#N/A</v>
      </c>
      <c r="D338" t="s">
        <v>810</v>
      </c>
      <c r="E338">
        <v>134</v>
      </c>
      <c r="F338">
        <v>1100</v>
      </c>
      <c r="G338">
        <v>8208.9552238805973</v>
      </c>
      <c r="H338">
        <v>115</v>
      </c>
    </row>
    <row r="339" spans="1:8" x14ac:dyDescent="0.25">
      <c r="A339" t="s">
        <v>841</v>
      </c>
      <c r="B339" t="s">
        <v>812</v>
      </c>
      <c r="C339" t="e">
        <f>VLOOKUP(Table1[[#This Row],[sauce.recette]],Table2[#All],2,FALSE)</f>
        <v>#N/A</v>
      </c>
      <c r="D339" t="s">
        <v>813</v>
      </c>
      <c r="E339">
        <v>63</v>
      </c>
      <c r="F339">
        <v>1011</v>
      </c>
      <c r="G339">
        <v>16047.619047619048</v>
      </c>
      <c r="H339">
        <v>101</v>
      </c>
    </row>
    <row r="340" spans="1:8" x14ac:dyDescent="0.25">
      <c r="A340" t="s">
        <v>842</v>
      </c>
      <c r="B340" t="s">
        <v>843</v>
      </c>
      <c r="C340" t="str">
        <f>VLOOKUP(Table1[[#This Row],[sauce.recette]],Table2[#All],2,FALSE)</f>
        <v>UB risi bisi</v>
      </c>
      <c r="D340" t="s">
        <v>166</v>
      </c>
      <c r="E340">
        <v>62</v>
      </c>
      <c r="F340">
        <v>1059</v>
      </c>
      <c r="G340">
        <v>17092</v>
      </c>
      <c r="H340">
        <v>90</v>
      </c>
    </row>
    <row r="341" spans="1:8" x14ac:dyDescent="0.25">
      <c r="A341" t="s">
        <v>844</v>
      </c>
      <c r="B341" t="s">
        <v>845</v>
      </c>
      <c r="C341" t="str">
        <f>VLOOKUP(Table1[[#This Row],[sauce.recette]],Table2[#All],2,FALSE)</f>
        <v>UB long grain</v>
      </c>
      <c r="D341" t="s">
        <v>118</v>
      </c>
      <c r="E341">
        <v>151</v>
      </c>
      <c r="F341">
        <v>1042</v>
      </c>
      <c r="G341">
        <v>6993</v>
      </c>
      <c r="H341">
        <v>100</v>
      </c>
    </row>
    <row r="342" spans="1:8" x14ac:dyDescent="0.25">
      <c r="A342" t="s">
        <v>846</v>
      </c>
      <c r="B342" t="s">
        <v>847</v>
      </c>
      <c r="C342" t="str">
        <f>VLOOKUP(Table1[[#This Row],[sauce.recette]],Table2[#All],2,FALSE)</f>
        <v>UB basmati</v>
      </c>
      <c r="D342" t="s">
        <v>119</v>
      </c>
      <c r="E342">
        <v>146</v>
      </c>
      <c r="F342">
        <v>1037</v>
      </c>
      <c r="G342">
        <v>7102</v>
      </c>
      <c r="H342">
        <v>103</v>
      </c>
    </row>
    <row r="343" spans="1:8" x14ac:dyDescent="0.25">
      <c r="A343" t="s">
        <v>848</v>
      </c>
      <c r="B343" t="s">
        <v>849</v>
      </c>
      <c r="C343" t="str">
        <f>VLOOKUP(Table1[[#This Row],[sauce.recette]],Table2[#All],2,FALSE)</f>
        <v>UB méditerranien</v>
      </c>
      <c r="D343" t="s">
        <v>127</v>
      </c>
      <c r="E343">
        <v>87</v>
      </c>
      <c r="F343">
        <v>1078.952</v>
      </c>
      <c r="G343">
        <v>12401</v>
      </c>
      <c r="H343">
        <v>93</v>
      </c>
    </row>
    <row r="344" spans="1:8" x14ac:dyDescent="0.25">
      <c r="A344" t="s">
        <v>850</v>
      </c>
      <c r="B344" t="s">
        <v>851</v>
      </c>
      <c r="C344" t="str">
        <f>VLOOKUP(Table1[[#This Row],[sauce.recette]],Table2[#All],2,FALSE)</f>
        <v>UB mexicain</v>
      </c>
      <c r="D344" t="s">
        <v>158</v>
      </c>
      <c r="E344">
        <v>78</v>
      </c>
      <c r="F344">
        <v>959</v>
      </c>
      <c r="G344">
        <v>12294</v>
      </c>
      <c r="H344">
        <v>93</v>
      </c>
    </row>
    <row r="345" spans="1:8" x14ac:dyDescent="0.25">
      <c r="A345" t="s">
        <v>852</v>
      </c>
      <c r="B345" t="s">
        <v>853</v>
      </c>
      <c r="C345" t="str">
        <f>VLOOKUP(Table1[[#This Row],[sauce.recette]],Table2[#All],2,FALSE)</f>
        <v>UB chinois</v>
      </c>
      <c r="D345" t="s">
        <v>204</v>
      </c>
      <c r="E345">
        <v>61</v>
      </c>
      <c r="F345">
        <v>1020.198</v>
      </c>
      <c r="G345">
        <v>16724.557377049179</v>
      </c>
      <c r="H345">
        <v>96</v>
      </c>
    </row>
    <row r="346" spans="1:8" x14ac:dyDescent="0.25">
      <c r="A346" t="s">
        <v>854</v>
      </c>
      <c r="B346" t="s">
        <v>855</v>
      </c>
      <c r="C346" t="str">
        <f>VLOOKUP(Table1[[#This Row],[sauce.recette]],Table2[#All],2,FALSE)</f>
        <v>UB pilau</v>
      </c>
      <c r="D346" t="s">
        <v>197</v>
      </c>
      <c r="E346">
        <v>66</v>
      </c>
      <c r="F346">
        <v>926.36</v>
      </c>
      <c r="G346">
        <v>14035</v>
      </c>
      <c r="H346">
        <v>96</v>
      </c>
    </row>
    <row r="347" spans="1:8" x14ac:dyDescent="0.25">
      <c r="A347" t="s">
        <v>856</v>
      </c>
      <c r="B347" t="s">
        <v>857</v>
      </c>
      <c r="C347" t="str">
        <f>VLOOKUP(Table1[[#This Row],[sauce.recette]],Table2[#All],2,FALSE)</f>
        <v>UB basmati jasmin</v>
      </c>
      <c r="D347" t="s">
        <v>109</v>
      </c>
      <c r="E347">
        <v>131.5</v>
      </c>
      <c r="F347">
        <v>1040</v>
      </c>
      <c r="G347">
        <v>7908.7452471482893</v>
      </c>
      <c r="H347">
        <v>116</v>
      </c>
    </row>
    <row r="348" spans="1:8" x14ac:dyDescent="0.25">
      <c r="A348" t="s">
        <v>858</v>
      </c>
      <c r="B348" t="s">
        <v>859</v>
      </c>
      <c r="C348" t="str">
        <f>VLOOKUP(Table1[[#This Row],[sauce.recette]],Table2[#All],2,FALSE)</f>
        <v>UB 3 cheese</v>
      </c>
      <c r="D348" t="s">
        <v>212</v>
      </c>
      <c r="E348">
        <v>72</v>
      </c>
      <c r="F348">
        <v>720</v>
      </c>
      <c r="G348">
        <v>10000</v>
      </c>
      <c r="H348">
        <v>98</v>
      </c>
    </row>
    <row r="349" spans="1:8" x14ac:dyDescent="0.25">
      <c r="A349" t="s">
        <v>860</v>
      </c>
      <c r="B349" t="s">
        <v>832</v>
      </c>
      <c r="C349" t="e">
        <f>VLOOKUP(Table1[[#This Row],[sauce.recette]],Table2[#All],2,FALSE)</f>
        <v>#N/A</v>
      </c>
      <c r="D349" t="s">
        <v>832</v>
      </c>
      <c r="E349">
        <v>86</v>
      </c>
      <c r="F349">
        <v>1016.766</v>
      </c>
      <c r="G349">
        <v>11822.860465116279</v>
      </c>
      <c r="H349">
        <v>86</v>
      </c>
    </row>
    <row r="350" spans="1:8" x14ac:dyDescent="0.25">
      <c r="A350" t="s">
        <v>861</v>
      </c>
      <c r="B350" t="s">
        <v>862</v>
      </c>
      <c r="C350" t="e">
        <f>VLOOKUP(Table1[[#This Row],[sauce.recette]],Table2[#All],2,FALSE)</f>
        <v>#N/A</v>
      </c>
      <c r="D350" t="s">
        <v>862</v>
      </c>
      <c r="E350">
        <v>140</v>
      </c>
      <c r="F350">
        <v>1139</v>
      </c>
      <c r="G350">
        <v>8140.8</v>
      </c>
      <c r="H350">
        <v>110</v>
      </c>
    </row>
    <row r="351" spans="1:8" x14ac:dyDescent="0.25">
      <c r="A351" t="s">
        <v>863</v>
      </c>
      <c r="B351" t="s">
        <v>864</v>
      </c>
      <c r="C351" t="str">
        <f>VLOOKUP(Table1[[#This Row],[sauce.recette]],Table2[#All],2,FALSE)</f>
        <v>UB 3 cheese</v>
      </c>
      <c r="D351" t="s">
        <v>212</v>
      </c>
      <c r="E351">
        <v>72</v>
      </c>
      <c r="F351">
        <v>720</v>
      </c>
      <c r="G351">
        <v>10000</v>
      </c>
      <c r="H351">
        <v>98</v>
      </c>
    </row>
    <row r="352" spans="1:8" x14ac:dyDescent="0.25">
      <c r="A352" t="s">
        <v>865</v>
      </c>
      <c r="B352" t="s">
        <v>866</v>
      </c>
      <c r="C352" t="str">
        <f>VLOOKUP(Table1[[#This Row],[sauce.recette]],Table2[#All],2,FALSE)</f>
        <v>UB basmati FR</v>
      </c>
      <c r="D352" t="s">
        <v>128</v>
      </c>
      <c r="E352">
        <v>146</v>
      </c>
      <c r="F352">
        <v>1037</v>
      </c>
      <c r="G352">
        <v>7102</v>
      </c>
      <c r="H352">
        <v>103</v>
      </c>
    </row>
  </sheetData>
  <conditionalFormatting sqref="Y1:Z2 Z3:Z22">
    <cfRule type="cellIs" dxfId="11" priority="9" operator="equal">
      <formula>"Rouge"</formula>
    </cfRule>
    <cfRule type="cellIs" dxfId="10" priority="10" operator="equal">
      <formula>"Bleu"</formula>
    </cfRule>
    <cfRule type="cellIs" dxfId="9" priority="11" operator="equal">
      <formula>"Orange"</formula>
    </cfRule>
    <cfRule type="cellIs" dxfId="8" priority="12" operator="equal">
      <formula>"Vert"</formula>
    </cfRule>
  </conditionalFormatting>
  <conditionalFormatting sqref="W1:X54">
    <cfRule type="cellIs" dxfId="7" priority="5" operator="equal">
      <formula>"Rouge"</formula>
    </cfRule>
    <cfRule type="cellIs" dxfId="6" priority="6" operator="equal">
      <formula>"Bleu"</formula>
    </cfRule>
    <cfRule type="cellIs" dxfId="5" priority="7" operator="equal">
      <formula>"Orange"</formula>
    </cfRule>
    <cfRule type="cellIs" dxfId="4" priority="8" operator="equal">
      <formula>"Vert"</formula>
    </cfRule>
  </conditionalFormatting>
  <conditionalFormatting sqref="AA1">
    <cfRule type="cellIs" dxfId="3" priority="1" operator="equal">
      <formula>"Rouge"</formula>
    </cfRule>
    <cfRule type="cellIs" dxfId="2" priority="2" operator="equal">
      <formula>"Bleu"</formula>
    </cfRule>
    <cfRule type="cellIs" dxfId="1" priority="3" operator="equal">
      <formula>"Orange"</formula>
    </cfRule>
    <cfRule type="cellIs" dxfId="0" priority="4" operator="equal">
      <formula>"Vert"</formula>
    </cfRule>
  </conditionalFormatting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Feuil1</vt:lpstr>
      <vt:lpstr>Sheet1</vt:lpstr>
      <vt:lpstr>pertes TT9</vt:lpstr>
      <vt:lpstr>calendrier</vt:lpstr>
      <vt:lpstr>référence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2018-04-13T06:37:10Z</dcterms:modified>
</cp:coreProperties>
</file>